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60" tabRatio="596" activeTab="0"/>
  </bookViews>
  <sheets>
    <sheet name="102-МК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<sst xmlns="http://schemas.openxmlformats.org/spreadsheetml/2006/main" count="626" uniqueCount="209">
  <si>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</si>
  <si>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</si>
  <si>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</si>
  <si>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</si>
  <si>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</si>
  <si>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</si>
  <si>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</si>
  <si>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</si>
  <si>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</si>
  <si>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</si>
  <si>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</si>
  <si>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</si>
  <si>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Август</t>
  </si>
  <si>
    <t>Всего часов</t>
  </si>
  <si>
    <t>Порядковые номера  недель учебного процесса</t>
  </si>
  <si>
    <t>1 курс</t>
  </si>
  <si>
    <t>Иностранный язык</t>
  </si>
  <si>
    <t>Физическая культура</t>
  </si>
  <si>
    <t>2 курс</t>
  </si>
  <si>
    <t>3 курс</t>
  </si>
  <si>
    <t>ОП.00</t>
  </si>
  <si>
    <t>УП.01</t>
  </si>
  <si>
    <t>Э</t>
  </si>
  <si>
    <t>18э</t>
  </si>
  <si>
    <t>Охрана труда</t>
  </si>
  <si>
    <t>Общий гуманитарный и социально- экономический цикл</t>
  </si>
  <si>
    <t>ОГСЭ.00</t>
  </si>
  <si>
    <t>ОГСЭ.02</t>
  </si>
  <si>
    <t>ОГСЭ.03</t>
  </si>
  <si>
    <t>ОГСЭ.04</t>
  </si>
  <si>
    <t>ЕН.00</t>
  </si>
  <si>
    <t>ЕН.01</t>
  </si>
  <si>
    <t>Основы философии</t>
  </si>
  <si>
    <t>Математический и общий естественнонаучный цикл</t>
  </si>
  <si>
    <t>ОГСЭ.01</t>
  </si>
  <si>
    <t>ОП.01</t>
  </si>
  <si>
    <t>ОП.03</t>
  </si>
  <si>
    <t>ПМ.01</t>
  </si>
  <si>
    <t>МДК.01.02</t>
  </si>
  <si>
    <t>Информатика</t>
  </si>
  <si>
    <t>Общепрофессинальные дисциплины</t>
  </si>
  <si>
    <t>ОП.04</t>
  </si>
  <si>
    <t>ОП.05</t>
  </si>
  <si>
    <t>Русский язык</t>
  </si>
  <si>
    <t>Литература</t>
  </si>
  <si>
    <t>Общеобразовательный цикл</t>
  </si>
  <si>
    <t>История</t>
  </si>
  <si>
    <t>Химия</t>
  </si>
  <si>
    <t>Биология</t>
  </si>
  <si>
    <t>ОБЖ</t>
  </si>
  <si>
    <t>Математика</t>
  </si>
  <si>
    <t>Информатика и ИКТ</t>
  </si>
  <si>
    <t>ОДБ.01</t>
  </si>
  <si>
    <t>ЕН.02</t>
  </si>
  <si>
    <t>УП.02</t>
  </si>
  <si>
    <t>Инженерная графика</t>
  </si>
  <si>
    <t>Техническая механика</t>
  </si>
  <si>
    <t>ПМ.04</t>
  </si>
  <si>
    <t>МДК.04.01</t>
  </si>
  <si>
    <t>Общепрофессиональные дисциплины</t>
  </si>
  <si>
    <t>Метрология, стандартизация и сертификация</t>
  </si>
  <si>
    <t>Информационные технологии в профессиональной деятельности</t>
  </si>
  <si>
    <t>Безопасность жизнедеятельности</t>
  </si>
  <si>
    <t>МДК.01.01</t>
  </si>
  <si>
    <t>УП.04</t>
  </si>
  <si>
    <t>Эк</t>
  </si>
  <si>
    <t>Электротехника и электроника</t>
  </si>
  <si>
    <t xml:space="preserve">Материаловедение </t>
  </si>
  <si>
    <t>Структура транспортной системы</t>
  </si>
  <si>
    <t>Гидравлика и гидропневмопровод</t>
  </si>
  <si>
    <t>Эксплуатация подъемно-транспортных, строительных, дорожных машин и оборудования при строительстве, содержании и ремонте дорог</t>
  </si>
  <si>
    <t>Техническая эксплуатация дорог и искусственных сооружений</t>
  </si>
  <si>
    <t>Организация планово-предупредительных работ по текущему содержанию и ремонту дорог и искусственных сооружений с использованием машинных комплексов</t>
  </si>
  <si>
    <t>ПП.01</t>
  </si>
  <si>
    <t>Техническое обслуживание и ремонт подъемно- транспортных, строительных, дорожных машин и оборудования в стационарных мастерских и на месте выполнения работ</t>
  </si>
  <si>
    <t>ПМ.02</t>
  </si>
  <si>
    <t>Организация технического обслуживания  и ремонта подъемно- транспортных, строительных, дорожных машин и оборудования в различных условиях эксплуатации.</t>
  </si>
  <si>
    <t>36э</t>
  </si>
  <si>
    <t>МДК.02.01</t>
  </si>
  <si>
    <t>МДК.02.02</t>
  </si>
  <si>
    <t>Диагностическое и технологическое оборудование по техническому обслуживанию и ремонту подъемно- транспортных, строительных, дорожных машин и оборудования.</t>
  </si>
  <si>
    <t>ПП.02</t>
  </si>
  <si>
    <t>/108</t>
  </si>
  <si>
    <t>ПМ.03</t>
  </si>
  <si>
    <t>Организация работы первичных трудовых коллективов</t>
  </si>
  <si>
    <t>МДК.03.01</t>
  </si>
  <si>
    <t>Организация работы и управление подразделением организации</t>
  </si>
  <si>
    <t>/120</t>
  </si>
  <si>
    <t>УП.03</t>
  </si>
  <si>
    <t>ПП.03</t>
  </si>
  <si>
    <t>/36</t>
  </si>
  <si>
    <t>48/</t>
  </si>
  <si>
    <t>/40</t>
  </si>
  <si>
    <t>ОП.07</t>
  </si>
  <si>
    <t>/60</t>
  </si>
  <si>
    <t>ОП.09</t>
  </si>
  <si>
    <t>ОП.11</t>
  </si>
  <si>
    <t>/68</t>
  </si>
  <si>
    <t>36/36</t>
  </si>
  <si>
    <t>ОДБ.08</t>
  </si>
  <si>
    <t>ОДБ.09</t>
  </si>
  <si>
    <t>88/</t>
  </si>
  <si>
    <t>ОП.02</t>
  </si>
  <si>
    <t>ОП.06</t>
  </si>
  <si>
    <t>ОП.10</t>
  </si>
  <si>
    <t>Выполнение работ по рабочей профессии "Слесарь по ремонту дорожно-строительных машин и тракторов"</t>
  </si>
  <si>
    <t>/72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</si>
  <si>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</si>
  <si>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</si>
  <si>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</si>
  <si>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Июль</t>
  </si>
  <si>
    <t>ОДБ.02</t>
  </si>
  <si>
    <t>ОДБ.03</t>
  </si>
  <si>
    <t>ОДБ.04</t>
  </si>
  <si>
    <t>ОДБ.05</t>
  </si>
  <si>
    <t>28 авг - 2 сен</t>
  </si>
  <si>
    <t>36/30</t>
  </si>
  <si>
    <t>64/</t>
  </si>
  <si>
    <t>/80</t>
  </si>
  <si>
    <t>58/</t>
  </si>
  <si>
    <t>54/</t>
  </si>
  <si>
    <t>60/</t>
  </si>
  <si>
    <t>68/122</t>
  </si>
  <si>
    <t>/100</t>
  </si>
  <si>
    <t>/138</t>
  </si>
  <si>
    <t>/124</t>
  </si>
  <si>
    <t>28/36</t>
  </si>
  <si>
    <t>ОП.08</t>
  </si>
  <si>
    <t>Правовое обеспечение профессиональной деятельности</t>
  </si>
  <si>
    <t>ПДП</t>
  </si>
  <si>
    <t>40/</t>
  </si>
  <si>
    <t>*</t>
  </si>
  <si>
    <t>28/14</t>
  </si>
  <si>
    <t>242/</t>
  </si>
  <si>
    <t>242/86</t>
  </si>
  <si>
    <t>72/36</t>
  </si>
  <si>
    <t>/144</t>
  </si>
  <si>
    <t>подготовка</t>
  </si>
  <si>
    <t>ИГА</t>
  </si>
  <si>
    <t>Номера календарных недель</t>
  </si>
  <si>
    <t>Обществознание (включая экономику и право)</t>
  </si>
  <si>
    <t>ОДБ.013</t>
  </si>
  <si>
    <t>ОДБ.14</t>
  </si>
  <si>
    <t>ОДП.15</t>
  </si>
  <si>
    <t>ОДП.16</t>
  </si>
  <si>
    <t xml:space="preserve">Физика </t>
  </si>
  <si>
    <t>ОДП.17</t>
  </si>
  <si>
    <t>Всего часов  в неделю обязательной  учебной нагрузки</t>
  </si>
  <si>
    <t>Всего  часов в неделю самостоятельной работы студентов</t>
  </si>
  <si>
    <t>25 сен- 30 сен</t>
  </si>
  <si>
    <t>30 окт -4 нояб</t>
  </si>
  <si>
    <t>25 дек - 30 дек</t>
  </si>
  <si>
    <t>1 янв -6 янв</t>
  </si>
  <si>
    <t>8 яна - 13 янв</t>
  </si>
  <si>
    <t>29 янв -3 фев</t>
  </si>
  <si>
    <t>26 фев -3 мар</t>
  </si>
  <si>
    <t>26 мар - 31 мар</t>
  </si>
  <si>
    <t>23 апр - 28 апр</t>
  </si>
  <si>
    <t>30 апр - 5 мая</t>
  </si>
  <si>
    <t>7 мая - 12 мая</t>
  </si>
  <si>
    <t>14 мая - 19 мая</t>
  </si>
  <si>
    <t>21 мая - 26 мая</t>
  </si>
  <si>
    <t>28 мая - 2 июнь</t>
  </si>
  <si>
    <t>4 июн - 9 июн</t>
  </si>
  <si>
    <t>11 июн - 16 июн</t>
  </si>
  <si>
    <t>18 июн - 23 июн</t>
  </si>
  <si>
    <t>25 июн - 30 июн</t>
  </si>
  <si>
    <t>30 июл -4 авг</t>
  </si>
  <si>
    <t>27 авг - 1 сен</t>
  </si>
  <si>
    <t>2017 - 2018 учебный год, группа 102 - МК</t>
  </si>
  <si>
    <t>14/16</t>
  </si>
  <si>
    <t>28/48</t>
  </si>
  <si>
    <t>/48</t>
  </si>
  <si>
    <t>34/44</t>
  </si>
  <si>
    <t>32/48</t>
  </si>
  <si>
    <t>34/36</t>
  </si>
  <si>
    <t>88/76</t>
  </si>
  <si>
    <t>42/48</t>
  </si>
  <si>
    <t>/50</t>
  </si>
  <si>
    <t>Слесарное дело</t>
  </si>
  <si>
    <t>34/38</t>
  </si>
  <si>
    <t>Материаловедение</t>
  </si>
  <si>
    <t>Электротехника</t>
  </si>
  <si>
    <t>Техническое черчение</t>
  </si>
  <si>
    <t>/18</t>
  </si>
  <si>
    <t>МДК 01.01</t>
  </si>
  <si>
    <t>Теоретическая подготовка водителей автомобилей категории "С"</t>
  </si>
  <si>
    <t>Учебная практика</t>
  </si>
  <si>
    <t>128/144</t>
  </si>
  <si>
    <t>/90</t>
  </si>
  <si>
    <t>27 нояб- 2 дек</t>
  </si>
  <si>
    <t>28/40</t>
  </si>
  <si>
    <t>2017 - 2018 учебный год, группа 202 -ПТСМ</t>
  </si>
  <si>
    <t>12э</t>
  </si>
  <si>
    <t>24э</t>
  </si>
  <si>
    <t>4 курс, 2017-2018 учебный год, группа 402</t>
  </si>
  <si>
    <t>ш</t>
  </si>
  <si>
    <t>3 курс, 2017-2018 учебный год, группа 302</t>
  </si>
  <si>
    <t>26/34</t>
  </si>
  <si>
    <t>44/</t>
  </si>
  <si>
    <t>44/90</t>
  </si>
  <si>
    <t>90/150</t>
  </si>
  <si>
    <t>Выполнение работ по рабочей профессии "Слесарь по ремонту птсм и тракторов"</t>
  </si>
  <si>
    <t>МДК 04.01</t>
  </si>
  <si>
    <t>Основы слесарных и сварочных работ</t>
  </si>
  <si>
    <t>ПП.04</t>
  </si>
  <si>
    <t>70/</t>
  </si>
  <si>
    <t>108/</t>
  </si>
  <si>
    <t>44/168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</si>
</sst>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i/>
      <sz val="10"/>
      <name val="Times New Roman"/>
      <family val="1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3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6" fillId="33" borderId="10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42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7" fillId="32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textRotation="90"/>
    </xf>
    <xf numFmtId="0" fontId="3" fillId="0" borderId="13" xfId="0" applyFont="1" applyBorder="1" applyAlignment="1">
      <alignment vertical="center" textRotation="90" wrapText="1"/>
    </xf>
    <xf numFmtId="0" fontId="3" fillId="0" borderId="13" xfId="0" applyFont="1" applyBorder="1" applyAlignment="1">
      <alignment textRotation="90"/>
    </xf>
    <xf numFmtId="0" fontId="5" fillId="0" borderId="0" xfId="0" applyFont="1" applyAlignment="1">
      <alignment/>
    </xf>
    <xf numFmtId="0" fontId="22" fillId="0" borderId="10" xfId="0" applyNumberFormat="1" applyFont="1" applyBorder="1" applyAlignment="1">
      <alignment horizontal="center"/>
    </xf>
    <xf numFmtId="0" fontId="22" fillId="0" borderId="10" xfId="42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64" fontId="19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1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textRotation="90"/>
    </xf>
    <xf numFmtId="0" fontId="6" fillId="35" borderId="15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1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/>
    </xf>
    <xf numFmtId="0" fontId="17" fillId="0" borderId="10" xfId="0" applyFont="1" applyBorder="1" applyAlignment="1">
      <alignment/>
    </xf>
    <xf numFmtId="0" fontId="14" fillId="0" borderId="14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5" fillId="0" borderId="10" xfId="0" applyNumberFormat="1" applyFont="1" applyBorder="1" applyAlignment="1">
      <alignment horizontal="center"/>
    </xf>
    <xf numFmtId="0" fontId="15" fillId="0" borderId="10" xfId="42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/>
    </xf>
    <xf numFmtId="0" fontId="17" fillId="0" borderId="0" xfId="0" applyNumberFormat="1" applyFont="1" applyAlignment="1">
      <alignment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7" fillId="33" borderId="10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/>
    </xf>
    <xf numFmtId="0" fontId="6" fillId="0" borderId="10" xfId="42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/>
    </xf>
    <xf numFmtId="0" fontId="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164" fontId="18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43"/>
  <sheetViews>
    <sheetView tabSelected="1" zoomScale="75" zoomScaleNormal="75" zoomScalePageLayoutView="0" workbookViewId="0" topLeftCell="A1">
      <pane xSplit="4" ySplit="5" topLeftCell="AB31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L42" sqref="AL42"/>
    </sheetView>
  </sheetViews>
  <sheetFormatPr defaultColWidth="9.140625" defaultRowHeight="15"/>
  <cols>
    <col min="1" max="1" width="3.57421875" style="0" customWidth="1"/>
    <col min="2" max="2" width="12.7109375" style="0" customWidth="1"/>
    <col min="3" max="3" width="34.7109375" style="0" customWidth="1"/>
    <col min="4" max="4" width="11.140625" style="0" customWidth="1"/>
    <col min="5" max="6" width="5.7109375" style="1" customWidth="1"/>
    <col min="7" max="7" width="4.421875" style="1" customWidth="1"/>
    <col min="8" max="10" width="4.7109375" style="1" customWidth="1"/>
    <col min="11" max="20" width="4.7109375" style="0" customWidth="1"/>
    <col min="21" max="21" width="4.57421875" style="0" customWidth="1"/>
    <col min="22" max="22" width="4.7109375" style="10" customWidth="1"/>
    <col min="23" max="39" width="4.7109375" style="0" customWidth="1"/>
    <col min="40" max="40" width="4.57421875" style="0" customWidth="1"/>
    <col min="41" max="42" width="4.7109375" style="0" customWidth="1"/>
    <col min="43" max="43" width="4.57421875" style="0" customWidth="1"/>
    <col min="44" max="46" width="4.7109375" style="0" customWidth="1"/>
    <col min="47" max="47" width="4.57421875" style="0" customWidth="1"/>
    <col min="48" max="48" width="6.421875" style="0" customWidth="1"/>
    <col min="49" max="56" width="4.7109375" style="0" customWidth="1"/>
    <col min="57" max="57" width="6.421875" style="10" customWidth="1"/>
  </cols>
  <sheetData>
    <row r="1" spans="1:58" ht="21" customHeight="1">
      <c r="A1" s="63"/>
      <c r="B1" s="63"/>
      <c r="C1" s="64"/>
      <c r="D1" s="65"/>
      <c r="E1" s="207" t="s">
        <v>169</v>
      </c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</row>
    <row r="2" spans="1:58" ht="75" customHeight="1">
      <c r="A2" s="188" t="s">
        <v>0</v>
      </c>
      <c r="B2" s="188" t="s">
        <v>1</v>
      </c>
      <c r="C2" s="189" t="s">
        <v>2</v>
      </c>
      <c r="D2" s="199" t="s">
        <v>3</v>
      </c>
      <c r="E2" s="18" t="s">
        <v>115</v>
      </c>
      <c r="F2" s="196" t="s">
        <v>4</v>
      </c>
      <c r="G2" s="196"/>
      <c r="H2" s="196"/>
      <c r="I2" s="17" t="s">
        <v>149</v>
      </c>
      <c r="J2" s="196" t="s">
        <v>5</v>
      </c>
      <c r="K2" s="196"/>
      <c r="L2" s="196"/>
      <c r="M2" s="196"/>
      <c r="N2" s="18" t="s">
        <v>150</v>
      </c>
      <c r="O2" s="195" t="s">
        <v>6</v>
      </c>
      <c r="P2" s="195"/>
      <c r="Q2" s="195"/>
      <c r="R2" s="18" t="s">
        <v>190</v>
      </c>
      <c r="S2" s="195" t="s">
        <v>7</v>
      </c>
      <c r="T2" s="195"/>
      <c r="U2" s="195"/>
      <c r="V2" s="19" t="s">
        <v>151</v>
      </c>
      <c r="W2" s="18" t="s">
        <v>152</v>
      </c>
      <c r="X2" s="18" t="s">
        <v>153</v>
      </c>
      <c r="Y2" s="197" t="s">
        <v>8</v>
      </c>
      <c r="Z2" s="198"/>
      <c r="AA2" s="18" t="s">
        <v>154</v>
      </c>
      <c r="AB2" s="195" t="s">
        <v>9</v>
      </c>
      <c r="AC2" s="206"/>
      <c r="AD2" s="206"/>
      <c r="AE2" s="18" t="s">
        <v>155</v>
      </c>
      <c r="AF2" s="195" t="s">
        <v>10</v>
      </c>
      <c r="AG2" s="195"/>
      <c r="AH2" s="195"/>
      <c r="AI2" s="18" t="s">
        <v>156</v>
      </c>
      <c r="AJ2" s="197" t="s">
        <v>11</v>
      </c>
      <c r="AK2" s="203"/>
      <c r="AL2" s="203"/>
      <c r="AM2" s="18" t="s">
        <v>157</v>
      </c>
      <c r="AN2" s="18" t="s">
        <v>158</v>
      </c>
      <c r="AO2" s="18" t="s">
        <v>159</v>
      </c>
      <c r="AP2" s="18" t="s">
        <v>160</v>
      </c>
      <c r="AQ2" s="18" t="s">
        <v>161</v>
      </c>
      <c r="AR2" s="18" t="s">
        <v>162</v>
      </c>
      <c r="AS2" s="18" t="s">
        <v>163</v>
      </c>
      <c r="AT2" s="18" t="s">
        <v>164</v>
      </c>
      <c r="AU2" s="18" t="s">
        <v>165</v>
      </c>
      <c r="AV2" s="18" t="s">
        <v>166</v>
      </c>
      <c r="AW2" s="195" t="s">
        <v>110</v>
      </c>
      <c r="AX2" s="195"/>
      <c r="AY2" s="195"/>
      <c r="AZ2" s="195"/>
      <c r="BA2" s="18" t="s">
        <v>167</v>
      </c>
      <c r="BB2" s="195" t="s">
        <v>12</v>
      </c>
      <c r="BC2" s="195"/>
      <c r="BD2" s="195"/>
      <c r="BE2" s="18" t="s">
        <v>168</v>
      </c>
      <c r="BF2" s="103" t="s">
        <v>13</v>
      </c>
    </row>
    <row r="3" spans="1:58" ht="15.75">
      <c r="A3" s="188"/>
      <c r="B3" s="188"/>
      <c r="C3" s="190"/>
      <c r="D3" s="200"/>
      <c r="E3" s="192" t="s">
        <v>139</v>
      </c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66"/>
    </row>
    <row r="4" spans="1:58" ht="15.75" customHeight="1">
      <c r="A4" s="188"/>
      <c r="B4" s="188"/>
      <c r="C4" s="190"/>
      <c r="D4" s="200"/>
      <c r="E4" s="67">
        <v>35</v>
      </c>
      <c r="F4" s="67">
        <v>36</v>
      </c>
      <c r="G4" s="67">
        <v>37</v>
      </c>
      <c r="H4" s="67">
        <v>38</v>
      </c>
      <c r="I4" s="67">
        <v>39</v>
      </c>
      <c r="J4" s="68">
        <v>40</v>
      </c>
      <c r="K4" s="69">
        <v>41</v>
      </c>
      <c r="L4" s="69">
        <v>42</v>
      </c>
      <c r="M4" s="69">
        <v>43</v>
      </c>
      <c r="N4" s="69">
        <v>44</v>
      </c>
      <c r="O4" s="69">
        <v>45</v>
      </c>
      <c r="P4" s="69">
        <v>46</v>
      </c>
      <c r="Q4" s="69">
        <v>47</v>
      </c>
      <c r="R4" s="69">
        <v>48</v>
      </c>
      <c r="S4" s="69">
        <v>49</v>
      </c>
      <c r="T4" s="69">
        <v>50</v>
      </c>
      <c r="U4" s="69">
        <v>51</v>
      </c>
      <c r="V4" s="70">
        <v>52</v>
      </c>
      <c r="W4" s="69">
        <v>1</v>
      </c>
      <c r="X4" s="69">
        <v>2</v>
      </c>
      <c r="Y4" s="69">
        <v>3</v>
      </c>
      <c r="Z4" s="69">
        <v>4</v>
      </c>
      <c r="AA4" s="69">
        <v>5</v>
      </c>
      <c r="AB4" s="69">
        <v>6</v>
      </c>
      <c r="AC4" s="69">
        <v>7</v>
      </c>
      <c r="AD4" s="69">
        <v>8</v>
      </c>
      <c r="AE4" s="69">
        <v>9</v>
      </c>
      <c r="AF4" s="69">
        <v>10</v>
      </c>
      <c r="AG4" s="69">
        <v>11</v>
      </c>
      <c r="AH4" s="69">
        <v>12</v>
      </c>
      <c r="AI4" s="69">
        <v>13</v>
      </c>
      <c r="AJ4" s="69">
        <v>14</v>
      </c>
      <c r="AK4" s="69">
        <v>15</v>
      </c>
      <c r="AL4" s="69">
        <v>16</v>
      </c>
      <c r="AM4" s="69">
        <v>17</v>
      </c>
      <c r="AN4" s="69">
        <v>18</v>
      </c>
      <c r="AO4" s="69">
        <v>19</v>
      </c>
      <c r="AP4" s="69">
        <v>20</v>
      </c>
      <c r="AQ4" s="69">
        <v>21</v>
      </c>
      <c r="AR4" s="69">
        <v>22</v>
      </c>
      <c r="AS4" s="69">
        <v>23</v>
      </c>
      <c r="AT4" s="69">
        <v>24</v>
      </c>
      <c r="AU4" s="69">
        <v>25</v>
      </c>
      <c r="AV4" s="70">
        <v>26</v>
      </c>
      <c r="AW4" s="69">
        <v>27</v>
      </c>
      <c r="AX4" s="69">
        <v>28</v>
      </c>
      <c r="AY4" s="69">
        <v>29</v>
      </c>
      <c r="AZ4" s="69">
        <v>30</v>
      </c>
      <c r="BA4" s="69">
        <v>31</v>
      </c>
      <c r="BB4" s="69">
        <v>32</v>
      </c>
      <c r="BC4" s="69">
        <v>33</v>
      </c>
      <c r="BD4" s="69">
        <v>34</v>
      </c>
      <c r="BE4" s="69">
        <v>35</v>
      </c>
      <c r="BF4" s="66"/>
    </row>
    <row r="5" spans="1:58" ht="15.75">
      <c r="A5" s="188"/>
      <c r="B5" s="188"/>
      <c r="C5" s="190"/>
      <c r="D5" s="200"/>
      <c r="E5" s="194" t="s">
        <v>14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66"/>
    </row>
    <row r="6" spans="1:58" ht="21" customHeight="1">
      <c r="A6" s="188"/>
      <c r="B6" s="188"/>
      <c r="C6" s="191"/>
      <c r="D6" s="201"/>
      <c r="E6" s="67">
        <v>1</v>
      </c>
      <c r="F6" s="67">
        <v>2</v>
      </c>
      <c r="G6" s="67">
        <v>3</v>
      </c>
      <c r="H6" s="67">
        <v>4</v>
      </c>
      <c r="I6" s="67">
        <v>5</v>
      </c>
      <c r="J6" s="67">
        <v>6</v>
      </c>
      <c r="K6" s="67">
        <v>7</v>
      </c>
      <c r="L6" s="67">
        <v>8</v>
      </c>
      <c r="M6" s="67">
        <v>9</v>
      </c>
      <c r="N6" s="67">
        <v>10</v>
      </c>
      <c r="O6" s="67">
        <v>11</v>
      </c>
      <c r="P6" s="67">
        <v>12</v>
      </c>
      <c r="Q6" s="67">
        <v>13</v>
      </c>
      <c r="R6" s="67">
        <v>14</v>
      </c>
      <c r="S6" s="67">
        <v>15</v>
      </c>
      <c r="T6" s="67">
        <v>16</v>
      </c>
      <c r="U6" s="67">
        <v>17</v>
      </c>
      <c r="V6" s="71">
        <v>18</v>
      </c>
      <c r="W6" s="67">
        <v>19</v>
      </c>
      <c r="X6" s="67">
        <v>20</v>
      </c>
      <c r="Y6" s="67">
        <v>21</v>
      </c>
      <c r="Z6" s="67">
        <v>22</v>
      </c>
      <c r="AA6" s="69">
        <v>23</v>
      </c>
      <c r="AB6" s="69">
        <v>24</v>
      </c>
      <c r="AC6" s="69">
        <v>25</v>
      </c>
      <c r="AD6" s="69">
        <v>26</v>
      </c>
      <c r="AE6" s="69">
        <v>27</v>
      </c>
      <c r="AF6" s="69">
        <v>28</v>
      </c>
      <c r="AG6" s="69">
        <v>29</v>
      </c>
      <c r="AH6" s="69">
        <v>30</v>
      </c>
      <c r="AI6" s="69">
        <v>31</v>
      </c>
      <c r="AJ6" s="69">
        <v>32</v>
      </c>
      <c r="AK6" s="69">
        <v>33</v>
      </c>
      <c r="AL6" s="69">
        <v>34</v>
      </c>
      <c r="AM6" s="69">
        <v>35</v>
      </c>
      <c r="AN6" s="69">
        <v>36</v>
      </c>
      <c r="AO6" s="69">
        <v>37</v>
      </c>
      <c r="AP6" s="69">
        <v>38</v>
      </c>
      <c r="AQ6" s="69">
        <v>39</v>
      </c>
      <c r="AR6" s="69">
        <v>40</v>
      </c>
      <c r="AS6" s="69">
        <v>41</v>
      </c>
      <c r="AT6" s="69">
        <v>42</v>
      </c>
      <c r="AU6" s="69">
        <v>43</v>
      </c>
      <c r="AV6" s="70">
        <v>44</v>
      </c>
      <c r="AW6" s="69">
        <v>45</v>
      </c>
      <c r="AX6" s="69">
        <v>46</v>
      </c>
      <c r="AY6" s="69">
        <v>47</v>
      </c>
      <c r="AZ6" s="69">
        <v>48</v>
      </c>
      <c r="BA6" s="69">
        <v>49</v>
      </c>
      <c r="BB6" s="69">
        <v>50</v>
      </c>
      <c r="BC6" s="69">
        <v>51</v>
      </c>
      <c r="BD6" s="69">
        <v>52</v>
      </c>
      <c r="BE6" s="69">
        <v>53</v>
      </c>
      <c r="BF6" s="66"/>
    </row>
    <row r="7" spans="1:58" ht="13.5" customHeight="1">
      <c r="A7" s="184" t="s">
        <v>15</v>
      </c>
      <c r="B7" s="185"/>
      <c r="C7" s="186" t="s">
        <v>45</v>
      </c>
      <c r="D7" s="46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2"/>
      <c r="V7" s="74"/>
      <c r="W7" s="75"/>
      <c r="X7" s="74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2"/>
      <c r="AV7" s="76"/>
      <c r="AW7" s="77"/>
      <c r="AX7" s="77"/>
      <c r="AY7" s="77"/>
      <c r="AZ7" s="77"/>
      <c r="BA7" s="77"/>
      <c r="BB7" s="77"/>
      <c r="BC7" s="77"/>
      <c r="BD7" s="77"/>
      <c r="BE7" s="78"/>
      <c r="BF7" s="66"/>
    </row>
    <row r="8" spans="1:58" ht="15.75">
      <c r="A8" s="184"/>
      <c r="B8" s="185"/>
      <c r="C8" s="187"/>
      <c r="D8" s="41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2"/>
      <c r="V8" s="74"/>
      <c r="W8" s="75"/>
      <c r="X8" s="74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2"/>
      <c r="AV8" s="76"/>
      <c r="AW8" s="77"/>
      <c r="AX8" s="77"/>
      <c r="AY8" s="77"/>
      <c r="AZ8" s="77"/>
      <c r="BA8" s="77"/>
      <c r="BB8" s="77"/>
      <c r="BC8" s="77"/>
      <c r="BD8" s="77"/>
      <c r="BE8" s="78"/>
      <c r="BF8" s="66"/>
    </row>
    <row r="9" spans="1:58" s="12" customFormat="1" ht="18.75">
      <c r="A9" s="184"/>
      <c r="B9" s="179" t="s">
        <v>52</v>
      </c>
      <c r="C9" s="177" t="s">
        <v>43</v>
      </c>
      <c r="D9" s="79" t="s">
        <v>170</v>
      </c>
      <c r="E9" s="80"/>
      <c r="F9" s="81"/>
      <c r="G9" s="81">
        <v>2</v>
      </c>
      <c r="H9" s="81"/>
      <c r="I9" s="81">
        <v>2</v>
      </c>
      <c r="J9" s="81"/>
      <c r="K9" s="81">
        <v>2</v>
      </c>
      <c r="L9" s="81"/>
      <c r="M9" s="81">
        <v>2</v>
      </c>
      <c r="N9" s="81"/>
      <c r="O9" s="81">
        <v>2</v>
      </c>
      <c r="P9" s="81"/>
      <c r="Q9" s="81">
        <v>2</v>
      </c>
      <c r="R9" s="81"/>
      <c r="S9" s="81">
        <v>2</v>
      </c>
      <c r="T9" s="81"/>
      <c r="U9" s="81"/>
      <c r="V9" s="74"/>
      <c r="W9" s="75">
        <f>SUM(E9:V9)</f>
        <v>14</v>
      </c>
      <c r="X9" s="74"/>
      <c r="Y9" s="82"/>
      <c r="Z9" s="82"/>
      <c r="AA9" s="82"/>
      <c r="AB9" s="82"/>
      <c r="AC9" s="82">
        <v>2</v>
      </c>
      <c r="AD9" s="82"/>
      <c r="AE9" s="82">
        <v>2</v>
      </c>
      <c r="AF9" s="82"/>
      <c r="AG9" s="82">
        <v>2</v>
      </c>
      <c r="AH9" s="82"/>
      <c r="AI9" s="82">
        <v>2</v>
      </c>
      <c r="AJ9" s="82"/>
      <c r="AK9" s="82">
        <v>2</v>
      </c>
      <c r="AL9" s="82"/>
      <c r="AM9" s="82">
        <v>2</v>
      </c>
      <c r="AN9" s="82"/>
      <c r="AO9" s="82">
        <v>2</v>
      </c>
      <c r="AP9" s="82"/>
      <c r="AQ9" s="82">
        <v>2</v>
      </c>
      <c r="AR9" s="82"/>
      <c r="AS9" s="82"/>
      <c r="AT9" s="96"/>
      <c r="AU9" s="74"/>
      <c r="AV9" s="83">
        <f>SUM(X9:AS9)</f>
        <v>16</v>
      </c>
      <c r="AW9" s="77"/>
      <c r="AX9" s="77"/>
      <c r="AY9" s="77"/>
      <c r="AZ9" s="77"/>
      <c r="BA9" s="77"/>
      <c r="BB9" s="77"/>
      <c r="BC9" s="77"/>
      <c r="BD9" s="77"/>
      <c r="BE9" s="84">
        <f>AV9+W9</f>
        <v>30</v>
      </c>
      <c r="BF9" s="85"/>
    </row>
    <row r="10" spans="1:58" ht="18.75">
      <c r="A10" s="184"/>
      <c r="B10" s="180"/>
      <c r="C10" s="178"/>
      <c r="D10" s="79"/>
      <c r="E10" s="86"/>
      <c r="F10" s="73"/>
      <c r="G10" s="73">
        <f>G9/2</f>
        <v>1</v>
      </c>
      <c r="H10" s="73"/>
      <c r="I10" s="73">
        <f>I9/2</f>
        <v>1</v>
      </c>
      <c r="J10" s="73"/>
      <c r="K10" s="73">
        <f>K9/2</f>
        <v>1</v>
      </c>
      <c r="L10" s="73"/>
      <c r="M10" s="73">
        <f>M9/2</f>
        <v>1</v>
      </c>
      <c r="N10" s="73"/>
      <c r="O10" s="73">
        <f>O9/2</f>
        <v>1</v>
      </c>
      <c r="P10" s="73"/>
      <c r="Q10" s="73">
        <f>Q9/2</f>
        <v>1</v>
      </c>
      <c r="R10" s="73"/>
      <c r="S10" s="73">
        <f>S9/2</f>
        <v>1</v>
      </c>
      <c r="T10" s="73"/>
      <c r="U10" s="73"/>
      <c r="V10" s="74"/>
      <c r="W10" s="75">
        <f aca="true" t="shared" si="0" ref="W10:W42">SUM(E10:V10)</f>
        <v>7</v>
      </c>
      <c r="X10" s="76"/>
      <c r="Y10" s="76"/>
      <c r="Z10" s="76"/>
      <c r="AA10" s="76"/>
      <c r="AB10" s="76"/>
      <c r="AC10" s="76">
        <f>AC9/2</f>
        <v>1</v>
      </c>
      <c r="AD10" s="76"/>
      <c r="AE10" s="76">
        <f>AE9/2</f>
        <v>1</v>
      </c>
      <c r="AF10" s="76"/>
      <c r="AG10" s="76">
        <f>AG9/2</f>
        <v>1</v>
      </c>
      <c r="AH10" s="76"/>
      <c r="AI10" s="76">
        <f>AI9/2</f>
        <v>1</v>
      </c>
      <c r="AJ10" s="76"/>
      <c r="AK10" s="76">
        <f>AK9/2</f>
        <v>1</v>
      </c>
      <c r="AL10" s="76"/>
      <c r="AM10" s="76">
        <f>AM9/2</f>
        <v>1</v>
      </c>
      <c r="AN10" s="76"/>
      <c r="AO10" s="76">
        <f>AO9/2</f>
        <v>1</v>
      </c>
      <c r="AP10" s="76"/>
      <c r="AQ10" s="76">
        <f>AQ9/2</f>
        <v>1</v>
      </c>
      <c r="AR10" s="76"/>
      <c r="AS10" s="76"/>
      <c r="AT10" s="73"/>
      <c r="AU10" s="72"/>
      <c r="AV10" s="83">
        <f>SUM(X10:AS10)</f>
        <v>8</v>
      </c>
      <c r="AW10" s="77"/>
      <c r="AX10" s="77"/>
      <c r="AY10" s="77"/>
      <c r="AZ10" s="77"/>
      <c r="BA10" s="77"/>
      <c r="BB10" s="77"/>
      <c r="BC10" s="77"/>
      <c r="BD10" s="77"/>
      <c r="BE10" s="84">
        <f aca="true" t="shared" si="1" ref="BE10:BE45">AV10+W10</f>
        <v>15</v>
      </c>
      <c r="BF10" s="66"/>
    </row>
    <row r="11" spans="1:58" s="12" customFormat="1" ht="18.75">
      <c r="A11" s="184"/>
      <c r="B11" s="176" t="s">
        <v>111</v>
      </c>
      <c r="C11" s="183" t="s">
        <v>44</v>
      </c>
      <c r="D11" s="79" t="s">
        <v>171</v>
      </c>
      <c r="E11" s="80">
        <v>2</v>
      </c>
      <c r="F11" s="81">
        <v>2</v>
      </c>
      <c r="G11" s="81">
        <v>2</v>
      </c>
      <c r="H11" s="81">
        <v>2</v>
      </c>
      <c r="I11" s="81">
        <v>2</v>
      </c>
      <c r="J11" s="81">
        <v>2</v>
      </c>
      <c r="K11" s="81">
        <v>2</v>
      </c>
      <c r="L11" s="81">
        <v>2</v>
      </c>
      <c r="M11" s="81">
        <v>2</v>
      </c>
      <c r="N11" s="81">
        <v>2</v>
      </c>
      <c r="O11" s="81"/>
      <c r="P11" s="81">
        <v>2</v>
      </c>
      <c r="Q11" s="81"/>
      <c r="R11" s="81">
        <v>2</v>
      </c>
      <c r="S11" s="81"/>
      <c r="T11" s="81">
        <v>2</v>
      </c>
      <c r="U11" s="81">
        <v>2</v>
      </c>
      <c r="V11" s="74"/>
      <c r="W11" s="75">
        <f t="shared" si="0"/>
        <v>28</v>
      </c>
      <c r="X11" s="74"/>
      <c r="Y11" s="82">
        <v>4</v>
      </c>
      <c r="Z11" s="82">
        <v>4</v>
      </c>
      <c r="AA11" s="82">
        <v>4</v>
      </c>
      <c r="AB11" s="82">
        <v>2</v>
      </c>
      <c r="AC11" s="82">
        <v>2</v>
      </c>
      <c r="AD11" s="82">
        <v>2</v>
      </c>
      <c r="AE11" s="82">
        <v>2</v>
      </c>
      <c r="AF11" s="82">
        <v>2</v>
      </c>
      <c r="AG11" s="82">
        <v>2</v>
      </c>
      <c r="AH11" s="82">
        <v>2</v>
      </c>
      <c r="AI11" s="82">
        <v>2</v>
      </c>
      <c r="AJ11" s="82">
        <v>2</v>
      </c>
      <c r="AK11" s="82">
        <v>2</v>
      </c>
      <c r="AL11" s="82">
        <v>2</v>
      </c>
      <c r="AM11" s="82">
        <v>2</v>
      </c>
      <c r="AN11" s="82">
        <v>2</v>
      </c>
      <c r="AO11" s="82">
        <v>2</v>
      </c>
      <c r="AP11" s="82">
        <v>2</v>
      </c>
      <c r="AQ11" s="82">
        <v>2</v>
      </c>
      <c r="AR11" s="82">
        <v>2</v>
      </c>
      <c r="AS11" s="82">
        <v>2</v>
      </c>
      <c r="AT11" s="82"/>
      <c r="AU11" s="82"/>
      <c r="AV11" s="83">
        <f>SUM(X11:AT11)</f>
        <v>48</v>
      </c>
      <c r="AW11" s="77"/>
      <c r="AX11" s="77"/>
      <c r="AY11" s="77"/>
      <c r="AZ11" s="77"/>
      <c r="BA11" s="77"/>
      <c r="BB11" s="77"/>
      <c r="BC11" s="77"/>
      <c r="BD11" s="77"/>
      <c r="BE11" s="84">
        <f t="shared" si="1"/>
        <v>76</v>
      </c>
      <c r="BF11" s="85"/>
    </row>
    <row r="12" spans="1:58" ht="18.75">
      <c r="A12" s="184"/>
      <c r="B12" s="176"/>
      <c r="C12" s="183"/>
      <c r="D12" s="79"/>
      <c r="E12" s="86">
        <f>E11/2</f>
        <v>1</v>
      </c>
      <c r="F12" s="73">
        <f aca="true" t="shared" si="2" ref="F12:T12">F11/2</f>
        <v>1</v>
      </c>
      <c r="G12" s="73">
        <f t="shared" si="2"/>
        <v>1</v>
      </c>
      <c r="H12" s="73">
        <f t="shared" si="2"/>
        <v>1</v>
      </c>
      <c r="I12" s="73">
        <f t="shared" si="2"/>
        <v>1</v>
      </c>
      <c r="J12" s="73">
        <f t="shared" si="2"/>
        <v>1</v>
      </c>
      <c r="K12" s="73">
        <f t="shared" si="2"/>
        <v>1</v>
      </c>
      <c r="L12" s="73">
        <f t="shared" si="2"/>
        <v>1</v>
      </c>
      <c r="M12" s="73">
        <v>1</v>
      </c>
      <c r="N12" s="73">
        <f t="shared" si="2"/>
        <v>1</v>
      </c>
      <c r="O12" s="73"/>
      <c r="P12" s="73">
        <f t="shared" si="2"/>
        <v>1</v>
      </c>
      <c r="Q12" s="73"/>
      <c r="R12" s="73">
        <f t="shared" si="2"/>
        <v>1</v>
      </c>
      <c r="S12" s="73"/>
      <c r="T12" s="73">
        <f t="shared" si="2"/>
        <v>1</v>
      </c>
      <c r="U12" s="73">
        <v>1</v>
      </c>
      <c r="V12" s="74"/>
      <c r="W12" s="75">
        <f t="shared" si="0"/>
        <v>14</v>
      </c>
      <c r="X12" s="76"/>
      <c r="Y12" s="76">
        <f aca="true" t="shared" si="3" ref="Y12:AR12">Y11/2</f>
        <v>2</v>
      </c>
      <c r="Z12" s="76">
        <f t="shared" si="3"/>
        <v>2</v>
      </c>
      <c r="AA12" s="76">
        <f t="shared" si="3"/>
        <v>2</v>
      </c>
      <c r="AB12" s="76">
        <f t="shared" si="3"/>
        <v>1</v>
      </c>
      <c r="AC12" s="76">
        <f t="shared" si="3"/>
        <v>1</v>
      </c>
      <c r="AD12" s="76">
        <f t="shared" si="3"/>
        <v>1</v>
      </c>
      <c r="AE12" s="76">
        <f t="shared" si="3"/>
        <v>1</v>
      </c>
      <c r="AF12" s="76">
        <f t="shared" si="3"/>
        <v>1</v>
      </c>
      <c r="AG12" s="76">
        <f t="shared" si="3"/>
        <v>1</v>
      </c>
      <c r="AH12" s="76">
        <f t="shared" si="3"/>
        <v>1</v>
      </c>
      <c r="AI12" s="76">
        <f t="shared" si="3"/>
        <v>1</v>
      </c>
      <c r="AJ12" s="76">
        <f t="shared" si="3"/>
        <v>1</v>
      </c>
      <c r="AK12" s="76">
        <f t="shared" si="3"/>
        <v>1</v>
      </c>
      <c r="AL12" s="76">
        <f t="shared" si="3"/>
        <v>1</v>
      </c>
      <c r="AM12" s="76">
        <f t="shared" si="3"/>
        <v>1</v>
      </c>
      <c r="AN12" s="76">
        <f t="shared" si="3"/>
        <v>1</v>
      </c>
      <c r="AO12" s="76">
        <f t="shared" si="3"/>
        <v>1</v>
      </c>
      <c r="AP12" s="76">
        <f t="shared" si="3"/>
        <v>1</v>
      </c>
      <c r="AQ12" s="76">
        <f t="shared" si="3"/>
        <v>1</v>
      </c>
      <c r="AR12" s="76">
        <f t="shared" si="3"/>
        <v>1</v>
      </c>
      <c r="AS12" s="76"/>
      <c r="AT12" s="73"/>
      <c r="AU12" s="72"/>
      <c r="AV12" s="83">
        <f>SUM(X12:AT12)</f>
        <v>23</v>
      </c>
      <c r="AW12" s="77"/>
      <c r="AX12" s="77"/>
      <c r="AY12" s="77"/>
      <c r="AZ12" s="77"/>
      <c r="BA12" s="77"/>
      <c r="BB12" s="77"/>
      <c r="BC12" s="77"/>
      <c r="BD12" s="77"/>
      <c r="BE12" s="84">
        <f t="shared" si="1"/>
        <v>37</v>
      </c>
      <c r="BF12" s="66"/>
    </row>
    <row r="13" spans="1:58" s="12" customFormat="1" ht="18.75">
      <c r="A13" s="184"/>
      <c r="B13" s="176" t="s">
        <v>112</v>
      </c>
      <c r="C13" s="177" t="s">
        <v>16</v>
      </c>
      <c r="D13" s="79" t="s">
        <v>172</v>
      </c>
      <c r="E13" s="80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74"/>
      <c r="W13" s="75"/>
      <c r="X13" s="74"/>
      <c r="Y13" s="82">
        <v>4</v>
      </c>
      <c r="Z13" s="82">
        <v>4</v>
      </c>
      <c r="AA13" s="82">
        <v>4</v>
      </c>
      <c r="AB13" s="82">
        <v>2</v>
      </c>
      <c r="AC13" s="82">
        <v>2</v>
      </c>
      <c r="AD13" s="82">
        <v>2</v>
      </c>
      <c r="AE13" s="82">
        <v>2</v>
      </c>
      <c r="AF13" s="82">
        <v>2</v>
      </c>
      <c r="AG13" s="82">
        <v>2</v>
      </c>
      <c r="AH13" s="82">
        <v>2</v>
      </c>
      <c r="AI13" s="82">
        <v>2</v>
      </c>
      <c r="AJ13" s="82">
        <v>2</v>
      </c>
      <c r="AK13" s="82">
        <v>2</v>
      </c>
      <c r="AL13" s="82">
        <v>2</v>
      </c>
      <c r="AM13" s="82">
        <v>2</v>
      </c>
      <c r="AN13" s="82">
        <v>2</v>
      </c>
      <c r="AO13" s="82">
        <v>2</v>
      </c>
      <c r="AP13" s="82">
        <v>2</v>
      </c>
      <c r="AQ13" s="82">
        <v>2</v>
      </c>
      <c r="AR13" s="82">
        <v>2</v>
      </c>
      <c r="AS13" s="82">
        <v>2</v>
      </c>
      <c r="AT13" s="82"/>
      <c r="AU13" s="82"/>
      <c r="AV13" s="83">
        <f aca="true" t="shared" si="4" ref="AV13:AV28">SUM(X13:AT13)</f>
        <v>48</v>
      </c>
      <c r="AW13" s="77"/>
      <c r="AX13" s="77"/>
      <c r="AY13" s="77"/>
      <c r="AZ13" s="77"/>
      <c r="BA13" s="77"/>
      <c r="BB13" s="77"/>
      <c r="BC13" s="77"/>
      <c r="BD13" s="77"/>
      <c r="BE13" s="84">
        <f t="shared" si="1"/>
        <v>48</v>
      </c>
      <c r="BF13" s="85"/>
    </row>
    <row r="14" spans="1:58" ht="19.5" customHeight="1">
      <c r="A14" s="184"/>
      <c r="B14" s="176"/>
      <c r="C14" s="178"/>
      <c r="D14" s="79"/>
      <c r="E14" s="86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75"/>
      <c r="X14" s="76"/>
      <c r="Y14" s="76">
        <f aca="true" t="shared" si="5" ref="Y14:AR14">Y13/2</f>
        <v>2</v>
      </c>
      <c r="Z14" s="76">
        <f t="shared" si="5"/>
        <v>2</v>
      </c>
      <c r="AA14" s="76">
        <f t="shared" si="5"/>
        <v>2</v>
      </c>
      <c r="AB14" s="76">
        <f t="shared" si="5"/>
        <v>1</v>
      </c>
      <c r="AC14" s="76">
        <f t="shared" si="5"/>
        <v>1</v>
      </c>
      <c r="AD14" s="76">
        <f t="shared" si="5"/>
        <v>1</v>
      </c>
      <c r="AE14" s="76">
        <f t="shared" si="5"/>
        <v>1</v>
      </c>
      <c r="AF14" s="76">
        <f t="shared" si="5"/>
        <v>1</v>
      </c>
      <c r="AG14" s="76">
        <f t="shared" si="5"/>
        <v>1</v>
      </c>
      <c r="AH14" s="76">
        <f t="shared" si="5"/>
        <v>1</v>
      </c>
      <c r="AI14" s="76">
        <f t="shared" si="5"/>
        <v>1</v>
      </c>
      <c r="AJ14" s="76">
        <f t="shared" si="5"/>
        <v>1</v>
      </c>
      <c r="AK14" s="76">
        <f t="shared" si="5"/>
        <v>1</v>
      </c>
      <c r="AL14" s="76">
        <f t="shared" si="5"/>
        <v>1</v>
      </c>
      <c r="AM14" s="76">
        <f t="shared" si="5"/>
        <v>1</v>
      </c>
      <c r="AN14" s="76">
        <f t="shared" si="5"/>
        <v>1</v>
      </c>
      <c r="AO14" s="76">
        <f t="shared" si="5"/>
        <v>1</v>
      </c>
      <c r="AP14" s="76">
        <f t="shared" si="5"/>
        <v>1</v>
      </c>
      <c r="AQ14" s="76">
        <f t="shared" si="5"/>
        <v>1</v>
      </c>
      <c r="AR14" s="76">
        <f t="shared" si="5"/>
        <v>1</v>
      </c>
      <c r="AS14" s="76"/>
      <c r="AT14" s="73"/>
      <c r="AU14" s="72"/>
      <c r="AV14" s="83">
        <f t="shared" si="4"/>
        <v>23</v>
      </c>
      <c r="AW14" s="77"/>
      <c r="AX14" s="77"/>
      <c r="AY14" s="77"/>
      <c r="AZ14" s="77"/>
      <c r="BA14" s="77"/>
      <c r="BB14" s="77"/>
      <c r="BC14" s="77"/>
      <c r="BD14" s="77"/>
      <c r="BE14" s="84">
        <f t="shared" si="1"/>
        <v>23</v>
      </c>
      <c r="BF14" s="66"/>
    </row>
    <row r="15" spans="1:58" s="12" customFormat="1" ht="18.75" customHeight="1">
      <c r="A15" s="184"/>
      <c r="B15" s="176" t="s">
        <v>113</v>
      </c>
      <c r="C15" s="204" t="s">
        <v>46</v>
      </c>
      <c r="D15" s="79" t="s">
        <v>191</v>
      </c>
      <c r="E15" s="80"/>
      <c r="F15" s="81">
        <v>2</v>
      </c>
      <c r="G15" s="81"/>
      <c r="H15" s="81">
        <v>2</v>
      </c>
      <c r="I15" s="81">
        <v>2</v>
      </c>
      <c r="J15" s="81">
        <v>2</v>
      </c>
      <c r="K15" s="81"/>
      <c r="L15" s="81">
        <v>2</v>
      </c>
      <c r="M15" s="81">
        <v>2</v>
      </c>
      <c r="N15" s="81">
        <v>2</v>
      </c>
      <c r="O15" s="81">
        <v>2</v>
      </c>
      <c r="P15" s="81">
        <v>2</v>
      </c>
      <c r="Q15" s="81">
        <v>2</v>
      </c>
      <c r="R15" s="81">
        <v>2</v>
      </c>
      <c r="S15" s="81">
        <v>2</v>
      </c>
      <c r="T15" s="81">
        <v>2</v>
      </c>
      <c r="U15" s="81">
        <v>2</v>
      </c>
      <c r="V15" s="74"/>
      <c r="W15" s="75">
        <f t="shared" si="0"/>
        <v>28</v>
      </c>
      <c r="X15" s="74"/>
      <c r="Y15" s="74">
        <v>2</v>
      </c>
      <c r="Z15" s="82">
        <v>2</v>
      </c>
      <c r="AA15" s="82">
        <v>2</v>
      </c>
      <c r="AB15" s="82">
        <v>2</v>
      </c>
      <c r="AC15" s="82">
        <v>2</v>
      </c>
      <c r="AD15" s="82">
        <v>2</v>
      </c>
      <c r="AE15" s="82">
        <v>2</v>
      </c>
      <c r="AF15" s="82">
        <v>2</v>
      </c>
      <c r="AG15" s="82">
        <v>2</v>
      </c>
      <c r="AH15" s="82">
        <v>2</v>
      </c>
      <c r="AI15" s="82">
        <v>2</v>
      </c>
      <c r="AJ15" s="82">
        <v>2</v>
      </c>
      <c r="AK15" s="82">
        <v>2</v>
      </c>
      <c r="AL15" s="82">
        <v>2</v>
      </c>
      <c r="AM15" s="82">
        <v>2</v>
      </c>
      <c r="AN15" s="82">
        <v>2</v>
      </c>
      <c r="AO15" s="82">
        <v>2</v>
      </c>
      <c r="AP15" s="82">
        <v>2</v>
      </c>
      <c r="AQ15" s="82">
        <v>2</v>
      </c>
      <c r="AR15" s="82">
        <v>2</v>
      </c>
      <c r="AS15" s="82"/>
      <c r="AT15" s="82"/>
      <c r="AU15" s="72"/>
      <c r="AV15" s="83">
        <f t="shared" si="4"/>
        <v>40</v>
      </c>
      <c r="AW15" s="77"/>
      <c r="AX15" s="77"/>
      <c r="AY15" s="77"/>
      <c r="AZ15" s="77"/>
      <c r="BA15" s="77"/>
      <c r="BB15" s="77"/>
      <c r="BC15" s="77"/>
      <c r="BD15" s="77"/>
      <c r="BE15" s="84">
        <f t="shared" si="1"/>
        <v>68</v>
      </c>
      <c r="BF15" s="85"/>
    </row>
    <row r="16" spans="1:58" ht="24" customHeight="1">
      <c r="A16" s="184"/>
      <c r="B16" s="176"/>
      <c r="C16" s="205"/>
      <c r="D16" s="79"/>
      <c r="E16" s="86"/>
      <c r="F16" s="73">
        <f aca="true" t="shared" si="6" ref="F16:T16">F15/2</f>
        <v>1</v>
      </c>
      <c r="G16" s="73"/>
      <c r="H16" s="73">
        <f t="shared" si="6"/>
        <v>1</v>
      </c>
      <c r="I16" s="73">
        <v>1</v>
      </c>
      <c r="J16" s="73">
        <f t="shared" si="6"/>
        <v>1</v>
      </c>
      <c r="K16" s="73"/>
      <c r="L16" s="73">
        <f t="shared" si="6"/>
        <v>1</v>
      </c>
      <c r="M16" s="73">
        <f t="shared" si="6"/>
        <v>1</v>
      </c>
      <c r="N16" s="73">
        <f t="shared" si="6"/>
        <v>1</v>
      </c>
      <c r="O16" s="73">
        <f t="shared" si="6"/>
        <v>1</v>
      </c>
      <c r="P16" s="73">
        <f t="shared" si="6"/>
        <v>1</v>
      </c>
      <c r="Q16" s="73">
        <f t="shared" si="6"/>
        <v>1</v>
      </c>
      <c r="R16" s="73">
        <f t="shared" si="6"/>
        <v>1</v>
      </c>
      <c r="S16" s="73">
        <f t="shared" si="6"/>
        <v>1</v>
      </c>
      <c r="T16" s="73">
        <f t="shared" si="6"/>
        <v>1</v>
      </c>
      <c r="U16" s="73">
        <v>1</v>
      </c>
      <c r="V16" s="73"/>
      <c r="W16" s="75">
        <f t="shared" si="0"/>
        <v>14</v>
      </c>
      <c r="X16" s="74"/>
      <c r="Y16" s="73">
        <f>Y15/2</f>
        <v>1</v>
      </c>
      <c r="Z16" s="73"/>
      <c r="AA16" s="73">
        <f>AA15/2</f>
        <v>1</v>
      </c>
      <c r="AB16" s="73"/>
      <c r="AC16" s="73">
        <f>AC15/2</f>
        <v>1</v>
      </c>
      <c r="AD16" s="73"/>
      <c r="AE16" s="73">
        <f>AE15/2</f>
        <v>1</v>
      </c>
      <c r="AF16" s="73"/>
      <c r="AG16" s="73">
        <f>AG15/2</f>
        <v>1</v>
      </c>
      <c r="AH16" s="73"/>
      <c r="AI16" s="73">
        <f>AI15/2</f>
        <v>1</v>
      </c>
      <c r="AJ16" s="73"/>
      <c r="AK16" s="73">
        <f>AK15/2</f>
        <v>1</v>
      </c>
      <c r="AL16" s="73"/>
      <c r="AM16" s="73">
        <f>AM15/2</f>
        <v>1</v>
      </c>
      <c r="AN16" s="73"/>
      <c r="AO16" s="73">
        <f>AO15/2</f>
        <v>1</v>
      </c>
      <c r="AP16" s="73"/>
      <c r="AQ16" s="73">
        <f>AQ15/2</f>
        <v>1</v>
      </c>
      <c r="AR16" s="73"/>
      <c r="AS16" s="73"/>
      <c r="AT16" s="73"/>
      <c r="AU16" s="72"/>
      <c r="AV16" s="83">
        <f t="shared" si="4"/>
        <v>10</v>
      </c>
      <c r="AW16" s="77"/>
      <c r="AX16" s="77"/>
      <c r="AY16" s="77"/>
      <c r="AZ16" s="77"/>
      <c r="BA16" s="77"/>
      <c r="BB16" s="77"/>
      <c r="BC16" s="77"/>
      <c r="BD16" s="77"/>
      <c r="BE16" s="84">
        <f t="shared" si="1"/>
        <v>24</v>
      </c>
      <c r="BF16" s="66"/>
    </row>
    <row r="17" spans="1:58" s="12" customFormat="1" ht="19.5" customHeight="1">
      <c r="A17" s="184"/>
      <c r="B17" s="179" t="s">
        <v>114</v>
      </c>
      <c r="C17" s="204" t="s">
        <v>140</v>
      </c>
      <c r="D17" s="79" t="s">
        <v>92</v>
      </c>
      <c r="E17" s="80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74"/>
      <c r="W17" s="75"/>
      <c r="X17" s="74"/>
      <c r="Y17" s="82">
        <v>2</v>
      </c>
      <c r="Z17" s="82">
        <v>2</v>
      </c>
      <c r="AA17" s="82">
        <v>2</v>
      </c>
      <c r="AB17" s="82">
        <v>2</v>
      </c>
      <c r="AC17" s="82">
        <v>2</v>
      </c>
      <c r="AD17" s="82">
        <v>2</v>
      </c>
      <c r="AE17" s="82">
        <v>2</v>
      </c>
      <c r="AF17" s="82">
        <v>2</v>
      </c>
      <c r="AG17" s="82">
        <v>2</v>
      </c>
      <c r="AH17" s="82">
        <v>2</v>
      </c>
      <c r="AI17" s="82">
        <v>2</v>
      </c>
      <c r="AJ17" s="82">
        <v>2</v>
      </c>
      <c r="AK17" s="82">
        <v>2</v>
      </c>
      <c r="AL17" s="82">
        <v>2</v>
      </c>
      <c r="AM17" s="82">
        <v>2</v>
      </c>
      <c r="AN17" s="82">
        <v>2</v>
      </c>
      <c r="AO17" s="82">
        <v>2</v>
      </c>
      <c r="AP17" s="82">
        <v>2</v>
      </c>
      <c r="AQ17" s="82">
        <v>2</v>
      </c>
      <c r="AR17" s="82">
        <v>2</v>
      </c>
      <c r="AS17" s="82"/>
      <c r="AT17" s="82"/>
      <c r="AU17" s="78"/>
      <c r="AV17" s="83">
        <f t="shared" si="4"/>
        <v>40</v>
      </c>
      <c r="AW17" s="77"/>
      <c r="AX17" s="77"/>
      <c r="AY17" s="77"/>
      <c r="AZ17" s="77"/>
      <c r="BA17" s="77"/>
      <c r="BB17" s="77"/>
      <c r="BC17" s="77"/>
      <c r="BD17" s="77"/>
      <c r="BE17" s="84">
        <f t="shared" si="1"/>
        <v>40</v>
      </c>
      <c r="BF17" s="85"/>
    </row>
    <row r="18" spans="1:58" ht="18.75">
      <c r="A18" s="184"/>
      <c r="B18" s="180"/>
      <c r="C18" s="205"/>
      <c r="D18" s="79"/>
      <c r="E18" s="86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4"/>
      <c r="W18" s="75"/>
      <c r="X18" s="76"/>
      <c r="Y18" s="76">
        <f aca="true" t="shared" si="7" ref="Y18:AR18">Y17/2</f>
        <v>1</v>
      </c>
      <c r="Z18" s="76">
        <f t="shared" si="7"/>
        <v>1</v>
      </c>
      <c r="AA18" s="76">
        <f t="shared" si="7"/>
        <v>1</v>
      </c>
      <c r="AB18" s="76">
        <f t="shared" si="7"/>
        <v>1</v>
      </c>
      <c r="AC18" s="76">
        <f t="shared" si="7"/>
        <v>1</v>
      </c>
      <c r="AD18" s="76">
        <f t="shared" si="7"/>
        <v>1</v>
      </c>
      <c r="AE18" s="76">
        <f t="shared" si="7"/>
        <v>1</v>
      </c>
      <c r="AF18" s="76">
        <f t="shared" si="7"/>
        <v>1</v>
      </c>
      <c r="AG18" s="76">
        <f t="shared" si="7"/>
        <v>1</v>
      </c>
      <c r="AH18" s="76">
        <f t="shared" si="7"/>
        <v>1</v>
      </c>
      <c r="AI18" s="76">
        <f t="shared" si="7"/>
        <v>1</v>
      </c>
      <c r="AJ18" s="76">
        <f t="shared" si="7"/>
        <v>1</v>
      </c>
      <c r="AK18" s="76">
        <f t="shared" si="7"/>
        <v>1</v>
      </c>
      <c r="AL18" s="76">
        <f t="shared" si="7"/>
        <v>1</v>
      </c>
      <c r="AM18" s="76">
        <f t="shared" si="7"/>
        <v>1</v>
      </c>
      <c r="AN18" s="76">
        <f t="shared" si="7"/>
        <v>1</v>
      </c>
      <c r="AO18" s="76">
        <f t="shared" si="7"/>
        <v>1</v>
      </c>
      <c r="AP18" s="76">
        <f t="shared" si="7"/>
        <v>1</v>
      </c>
      <c r="AQ18" s="76">
        <f t="shared" si="7"/>
        <v>1</v>
      </c>
      <c r="AR18" s="76">
        <f t="shared" si="7"/>
        <v>1</v>
      </c>
      <c r="AS18" s="76"/>
      <c r="AT18" s="76"/>
      <c r="AU18" s="78"/>
      <c r="AV18" s="83">
        <f t="shared" si="4"/>
        <v>20</v>
      </c>
      <c r="AW18" s="77"/>
      <c r="AX18" s="77"/>
      <c r="AY18" s="77"/>
      <c r="AZ18" s="77"/>
      <c r="BA18" s="77"/>
      <c r="BB18" s="77"/>
      <c r="BC18" s="77"/>
      <c r="BD18" s="77"/>
      <c r="BE18" s="84">
        <f t="shared" si="1"/>
        <v>20</v>
      </c>
      <c r="BF18" s="66"/>
    </row>
    <row r="19" spans="1:58" s="12" customFormat="1" ht="18.75">
      <c r="A19" s="184"/>
      <c r="B19" s="176" t="s">
        <v>99</v>
      </c>
      <c r="C19" s="204" t="s">
        <v>47</v>
      </c>
      <c r="D19" s="79" t="s">
        <v>173</v>
      </c>
      <c r="E19" s="80">
        <v>2</v>
      </c>
      <c r="F19" s="81">
        <v>2</v>
      </c>
      <c r="G19" s="81">
        <v>2</v>
      </c>
      <c r="H19" s="81">
        <v>2</v>
      </c>
      <c r="I19" s="81">
        <v>2</v>
      </c>
      <c r="J19" s="81">
        <v>2</v>
      </c>
      <c r="K19" s="81">
        <v>2</v>
      </c>
      <c r="L19" s="81">
        <v>2</v>
      </c>
      <c r="M19" s="81">
        <v>2</v>
      </c>
      <c r="N19" s="81">
        <v>2</v>
      </c>
      <c r="O19" s="81">
        <v>2</v>
      </c>
      <c r="P19" s="81">
        <v>2</v>
      </c>
      <c r="Q19" s="81">
        <v>2</v>
      </c>
      <c r="R19" s="81">
        <v>2</v>
      </c>
      <c r="S19" s="81">
        <v>2</v>
      </c>
      <c r="T19" s="81">
        <v>2</v>
      </c>
      <c r="U19" s="81">
        <v>2</v>
      </c>
      <c r="V19" s="74"/>
      <c r="W19" s="75">
        <f t="shared" si="0"/>
        <v>34</v>
      </c>
      <c r="X19" s="74">
        <v>2</v>
      </c>
      <c r="Y19" s="82">
        <v>2</v>
      </c>
      <c r="Z19" s="82">
        <v>2</v>
      </c>
      <c r="AA19" s="82">
        <v>2</v>
      </c>
      <c r="AB19" s="82">
        <v>2</v>
      </c>
      <c r="AC19" s="82">
        <v>2</v>
      </c>
      <c r="AD19" s="82">
        <v>2</v>
      </c>
      <c r="AE19" s="82">
        <v>2</v>
      </c>
      <c r="AF19" s="82">
        <v>2</v>
      </c>
      <c r="AG19" s="82">
        <v>2</v>
      </c>
      <c r="AH19" s="82">
        <v>2</v>
      </c>
      <c r="AI19" s="82">
        <v>2</v>
      </c>
      <c r="AJ19" s="82">
        <v>2</v>
      </c>
      <c r="AK19" s="82">
        <v>2</v>
      </c>
      <c r="AL19" s="82">
        <v>2</v>
      </c>
      <c r="AM19" s="82">
        <v>2</v>
      </c>
      <c r="AN19" s="82">
        <v>2</v>
      </c>
      <c r="AO19" s="82">
        <v>2</v>
      </c>
      <c r="AP19" s="82">
        <v>2</v>
      </c>
      <c r="AQ19" s="82">
        <v>2</v>
      </c>
      <c r="AR19" s="82">
        <v>2</v>
      </c>
      <c r="AS19" s="82">
        <v>2</v>
      </c>
      <c r="AT19" s="82"/>
      <c r="AU19" s="82"/>
      <c r="AV19" s="83">
        <f t="shared" si="4"/>
        <v>44</v>
      </c>
      <c r="AW19" s="77"/>
      <c r="AX19" s="77"/>
      <c r="AY19" s="77"/>
      <c r="AZ19" s="77"/>
      <c r="BA19" s="77"/>
      <c r="BB19" s="77"/>
      <c r="BC19" s="77"/>
      <c r="BD19" s="77"/>
      <c r="BE19" s="84">
        <f t="shared" si="1"/>
        <v>78</v>
      </c>
      <c r="BF19" s="85"/>
    </row>
    <row r="20" spans="1:58" ht="18.75">
      <c r="A20" s="184"/>
      <c r="B20" s="176"/>
      <c r="C20" s="205"/>
      <c r="D20" s="79"/>
      <c r="E20" s="86">
        <f>E19/2</f>
        <v>1</v>
      </c>
      <c r="F20" s="86">
        <f aca="true" t="shared" si="8" ref="F20:U20">F19/2</f>
        <v>1</v>
      </c>
      <c r="G20" s="86">
        <f t="shared" si="8"/>
        <v>1</v>
      </c>
      <c r="H20" s="86">
        <f t="shared" si="8"/>
        <v>1</v>
      </c>
      <c r="I20" s="86">
        <f t="shared" si="8"/>
        <v>1</v>
      </c>
      <c r="J20" s="86">
        <f t="shared" si="8"/>
        <v>1</v>
      </c>
      <c r="K20" s="86">
        <f t="shared" si="8"/>
        <v>1</v>
      </c>
      <c r="L20" s="86">
        <f t="shared" si="8"/>
        <v>1</v>
      </c>
      <c r="M20" s="86">
        <f t="shared" si="8"/>
        <v>1</v>
      </c>
      <c r="N20" s="86">
        <f t="shared" si="8"/>
        <v>1</v>
      </c>
      <c r="O20" s="86">
        <f t="shared" si="8"/>
        <v>1</v>
      </c>
      <c r="P20" s="86">
        <f t="shared" si="8"/>
        <v>1</v>
      </c>
      <c r="Q20" s="86">
        <f t="shared" si="8"/>
        <v>1</v>
      </c>
      <c r="R20" s="86">
        <f t="shared" si="8"/>
        <v>1</v>
      </c>
      <c r="S20" s="86">
        <f t="shared" si="8"/>
        <v>1</v>
      </c>
      <c r="T20" s="86">
        <f t="shared" si="8"/>
        <v>1</v>
      </c>
      <c r="U20" s="86">
        <f t="shared" si="8"/>
        <v>1</v>
      </c>
      <c r="V20" s="86"/>
      <c r="W20" s="75">
        <f t="shared" si="0"/>
        <v>17</v>
      </c>
      <c r="X20" s="76">
        <f>X19/2</f>
        <v>1</v>
      </c>
      <c r="Y20" s="76">
        <f aca="true" t="shared" si="9" ref="Y20:AR20">Y19/2</f>
        <v>1</v>
      </c>
      <c r="Z20" s="76">
        <f t="shared" si="9"/>
        <v>1</v>
      </c>
      <c r="AA20" s="76">
        <f t="shared" si="9"/>
        <v>1</v>
      </c>
      <c r="AB20" s="76">
        <f t="shared" si="9"/>
        <v>1</v>
      </c>
      <c r="AC20" s="76">
        <f t="shared" si="9"/>
        <v>1</v>
      </c>
      <c r="AD20" s="76">
        <f t="shared" si="9"/>
        <v>1</v>
      </c>
      <c r="AE20" s="76">
        <f t="shared" si="9"/>
        <v>1</v>
      </c>
      <c r="AF20" s="76">
        <f t="shared" si="9"/>
        <v>1</v>
      </c>
      <c r="AG20" s="76">
        <f t="shared" si="9"/>
        <v>1</v>
      </c>
      <c r="AH20" s="76">
        <f t="shared" si="9"/>
        <v>1</v>
      </c>
      <c r="AI20" s="76">
        <f t="shared" si="9"/>
        <v>1</v>
      </c>
      <c r="AJ20" s="76">
        <f t="shared" si="9"/>
        <v>1</v>
      </c>
      <c r="AK20" s="76">
        <f t="shared" si="9"/>
        <v>1</v>
      </c>
      <c r="AL20" s="76">
        <f t="shared" si="9"/>
        <v>1</v>
      </c>
      <c r="AM20" s="76">
        <f t="shared" si="9"/>
        <v>1</v>
      </c>
      <c r="AN20" s="76">
        <f t="shared" si="9"/>
        <v>1</v>
      </c>
      <c r="AO20" s="76">
        <f t="shared" si="9"/>
        <v>1</v>
      </c>
      <c r="AP20" s="76">
        <f t="shared" si="9"/>
        <v>1</v>
      </c>
      <c r="AQ20" s="76">
        <f t="shared" si="9"/>
        <v>1</v>
      </c>
      <c r="AR20" s="76">
        <f t="shared" si="9"/>
        <v>1</v>
      </c>
      <c r="AS20" s="76">
        <v>1</v>
      </c>
      <c r="AT20" s="76"/>
      <c r="AU20" s="78"/>
      <c r="AV20" s="83">
        <f t="shared" si="4"/>
        <v>22</v>
      </c>
      <c r="AW20" s="77"/>
      <c r="AX20" s="77"/>
      <c r="AY20" s="77"/>
      <c r="AZ20" s="77"/>
      <c r="BA20" s="77"/>
      <c r="BB20" s="77"/>
      <c r="BC20" s="77"/>
      <c r="BD20" s="77"/>
      <c r="BE20" s="84">
        <f t="shared" si="1"/>
        <v>39</v>
      </c>
      <c r="BF20" s="66"/>
    </row>
    <row r="21" spans="1:58" s="12" customFormat="1" ht="18.75">
      <c r="A21" s="184"/>
      <c r="B21" s="176" t="s">
        <v>100</v>
      </c>
      <c r="C21" s="204" t="s">
        <v>48</v>
      </c>
      <c r="D21" s="79" t="s">
        <v>173</v>
      </c>
      <c r="E21" s="80"/>
      <c r="F21" s="81">
        <v>2</v>
      </c>
      <c r="G21" s="81">
        <v>2</v>
      </c>
      <c r="H21" s="81">
        <v>2</v>
      </c>
      <c r="I21" s="81">
        <v>2</v>
      </c>
      <c r="J21" s="81">
        <v>2</v>
      </c>
      <c r="K21" s="81">
        <v>2</v>
      </c>
      <c r="L21" s="81">
        <v>2</v>
      </c>
      <c r="M21" s="81">
        <v>2</v>
      </c>
      <c r="N21" s="81">
        <v>2</v>
      </c>
      <c r="O21" s="81">
        <v>2</v>
      </c>
      <c r="P21" s="81">
        <v>2</v>
      </c>
      <c r="Q21" s="81">
        <v>2</v>
      </c>
      <c r="R21" s="81">
        <v>2</v>
      </c>
      <c r="S21" s="81">
        <v>2</v>
      </c>
      <c r="T21" s="81">
        <v>2</v>
      </c>
      <c r="U21" s="81">
        <v>4</v>
      </c>
      <c r="V21" s="74"/>
      <c r="W21" s="75">
        <f t="shared" si="0"/>
        <v>34</v>
      </c>
      <c r="X21" s="74"/>
      <c r="Y21" s="74">
        <v>2</v>
      </c>
      <c r="Z21" s="82">
        <v>2</v>
      </c>
      <c r="AA21" s="82">
        <v>2</v>
      </c>
      <c r="AB21" s="82">
        <v>4</v>
      </c>
      <c r="AC21" s="82">
        <v>4</v>
      </c>
      <c r="AD21" s="82">
        <v>2</v>
      </c>
      <c r="AE21" s="82">
        <v>2</v>
      </c>
      <c r="AF21" s="82">
        <v>2</v>
      </c>
      <c r="AG21" s="82">
        <v>2</v>
      </c>
      <c r="AH21" s="82">
        <v>2</v>
      </c>
      <c r="AI21" s="82">
        <v>2</v>
      </c>
      <c r="AJ21" s="82">
        <v>2</v>
      </c>
      <c r="AK21" s="82">
        <v>2</v>
      </c>
      <c r="AL21" s="82">
        <v>2</v>
      </c>
      <c r="AM21" s="82">
        <v>2</v>
      </c>
      <c r="AN21" s="82">
        <v>2</v>
      </c>
      <c r="AO21" s="82">
        <v>2</v>
      </c>
      <c r="AP21" s="82">
        <v>2</v>
      </c>
      <c r="AQ21" s="82">
        <v>2</v>
      </c>
      <c r="AR21" s="82">
        <v>2</v>
      </c>
      <c r="AS21" s="82"/>
      <c r="AT21" s="82"/>
      <c r="AU21" s="82"/>
      <c r="AV21" s="83">
        <f t="shared" si="4"/>
        <v>44</v>
      </c>
      <c r="AW21" s="77"/>
      <c r="AX21" s="77"/>
      <c r="AY21" s="77"/>
      <c r="AZ21" s="77"/>
      <c r="BA21" s="77"/>
      <c r="BB21" s="77"/>
      <c r="BC21" s="77"/>
      <c r="BD21" s="77"/>
      <c r="BE21" s="84">
        <f t="shared" si="1"/>
        <v>78</v>
      </c>
      <c r="BF21" s="85"/>
    </row>
    <row r="22" spans="1:58" ht="18.75">
      <c r="A22" s="184"/>
      <c r="B22" s="176"/>
      <c r="C22" s="205"/>
      <c r="D22" s="87"/>
      <c r="E22" s="86"/>
      <c r="F22" s="86">
        <f aca="true" t="shared" si="10" ref="F22:U22">F21/2</f>
        <v>1</v>
      </c>
      <c r="G22" s="86">
        <f t="shared" si="10"/>
        <v>1</v>
      </c>
      <c r="H22" s="86">
        <f t="shared" si="10"/>
        <v>1</v>
      </c>
      <c r="I22" s="86">
        <f t="shared" si="10"/>
        <v>1</v>
      </c>
      <c r="J22" s="86">
        <f t="shared" si="10"/>
        <v>1</v>
      </c>
      <c r="K22" s="86">
        <f t="shared" si="10"/>
        <v>1</v>
      </c>
      <c r="L22" s="86">
        <f t="shared" si="10"/>
        <v>1</v>
      </c>
      <c r="M22" s="86">
        <f t="shared" si="10"/>
        <v>1</v>
      </c>
      <c r="N22" s="86">
        <f t="shared" si="10"/>
        <v>1</v>
      </c>
      <c r="O22" s="86">
        <f t="shared" si="10"/>
        <v>1</v>
      </c>
      <c r="P22" s="86">
        <f t="shared" si="10"/>
        <v>1</v>
      </c>
      <c r="Q22" s="86">
        <f t="shared" si="10"/>
        <v>1</v>
      </c>
      <c r="R22" s="86">
        <f t="shared" si="10"/>
        <v>1</v>
      </c>
      <c r="S22" s="86">
        <f t="shared" si="10"/>
        <v>1</v>
      </c>
      <c r="T22" s="86">
        <f t="shared" si="10"/>
        <v>1</v>
      </c>
      <c r="U22" s="86">
        <f t="shared" si="10"/>
        <v>2</v>
      </c>
      <c r="V22" s="86"/>
      <c r="W22" s="75">
        <f t="shared" si="0"/>
        <v>17</v>
      </c>
      <c r="X22" s="76"/>
      <c r="Y22" s="76">
        <f aca="true" t="shared" si="11" ref="Y22:AR22">Y21/2</f>
        <v>1</v>
      </c>
      <c r="Z22" s="76">
        <f t="shared" si="11"/>
        <v>1</v>
      </c>
      <c r="AA22" s="76">
        <f t="shared" si="11"/>
        <v>1</v>
      </c>
      <c r="AB22" s="76">
        <f t="shared" si="11"/>
        <v>2</v>
      </c>
      <c r="AC22" s="76">
        <f t="shared" si="11"/>
        <v>2</v>
      </c>
      <c r="AD22" s="76">
        <f t="shared" si="11"/>
        <v>1</v>
      </c>
      <c r="AE22" s="76">
        <f t="shared" si="11"/>
        <v>1</v>
      </c>
      <c r="AF22" s="76">
        <f t="shared" si="11"/>
        <v>1</v>
      </c>
      <c r="AG22" s="76">
        <f t="shared" si="11"/>
        <v>1</v>
      </c>
      <c r="AH22" s="76">
        <f t="shared" si="11"/>
        <v>1</v>
      </c>
      <c r="AI22" s="76">
        <f t="shared" si="11"/>
        <v>1</v>
      </c>
      <c r="AJ22" s="76">
        <f t="shared" si="11"/>
        <v>1</v>
      </c>
      <c r="AK22" s="76">
        <f t="shared" si="11"/>
        <v>1</v>
      </c>
      <c r="AL22" s="76">
        <f t="shared" si="11"/>
        <v>1</v>
      </c>
      <c r="AM22" s="76">
        <f t="shared" si="11"/>
        <v>1</v>
      </c>
      <c r="AN22" s="76">
        <f t="shared" si="11"/>
        <v>1</v>
      </c>
      <c r="AO22" s="76">
        <f t="shared" si="11"/>
        <v>1</v>
      </c>
      <c r="AP22" s="76">
        <f t="shared" si="11"/>
        <v>1</v>
      </c>
      <c r="AQ22" s="76">
        <f t="shared" si="11"/>
        <v>1</v>
      </c>
      <c r="AR22" s="76">
        <f t="shared" si="11"/>
        <v>1</v>
      </c>
      <c r="AS22" s="76"/>
      <c r="AT22" s="73"/>
      <c r="AU22" s="78"/>
      <c r="AV22" s="83">
        <f t="shared" si="4"/>
        <v>22</v>
      </c>
      <c r="AW22" s="77"/>
      <c r="AX22" s="77"/>
      <c r="AY22" s="77"/>
      <c r="AZ22" s="77"/>
      <c r="BA22" s="77"/>
      <c r="BB22" s="77"/>
      <c r="BC22" s="77"/>
      <c r="BD22" s="77"/>
      <c r="BE22" s="84">
        <f t="shared" si="1"/>
        <v>39</v>
      </c>
      <c r="BF22" s="66"/>
    </row>
    <row r="23" spans="1:58" s="12" customFormat="1" ht="18.75">
      <c r="A23" s="184"/>
      <c r="B23" s="176" t="s">
        <v>141</v>
      </c>
      <c r="C23" s="183" t="s">
        <v>17</v>
      </c>
      <c r="D23" s="79" t="s">
        <v>174</v>
      </c>
      <c r="E23" s="80">
        <v>2</v>
      </c>
      <c r="F23" s="81">
        <v>2</v>
      </c>
      <c r="G23" s="81">
        <v>2</v>
      </c>
      <c r="H23" s="81">
        <v>2</v>
      </c>
      <c r="I23" s="81">
        <v>2</v>
      </c>
      <c r="J23" s="81">
        <v>2</v>
      </c>
      <c r="K23" s="81">
        <v>2</v>
      </c>
      <c r="L23" s="81">
        <v>2</v>
      </c>
      <c r="M23" s="81">
        <v>2</v>
      </c>
      <c r="N23" s="81">
        <v>2</v>
      </c>
      <c r="O23" s="81">
        <v>2</v>
      </c>
      <c r="P23" s="81">
        <v>2</v>
      </c>
      <c r="Q23" s="81">
        <v>2</v>
      </c>
      <c r="R23" s="81">
        <v>2</v>
      </c>
      <c r="S23" s="81">
        <v>2</v>
      </c>
      <c r="T23" s="81">
        <v>2</v>
      </c>
      <c r="U23" s="81"/>
      <c r="V23" s="74"/>
      <c r="W23" s="75">
        <f t="shared" si="0"/>
        <v>32</v>
      </c>
      <c r="X23" s="74">
        <v>2</v>
      </c>
      <c r="Y23" s="82">
        <v>2</v>
      </c>
      <c r="Z23" s="82">
        <v>2</v>
      </c>
      <c r="AA23" s="82">
        <v>2</v>
      </c>
      <c r="AB23" s="82">
        <v>2</v>
      </c>
      <c r="AC23" s="82">
        <v>2</v>
      </c>
      <c r="AD23" s="82">
        <v>2</v>
      </c>
      <c r="AE23" s="82">
        <v>2</v>
      </c>
      <c r="AF23" s="82">
        <v>2</v>
      </c>
      <c r="AG23" s="82">
        <v>2</v>
      </c>
      <c r="AH23" s="82">
        <v>2</v>
      </c>
      <c r="AI23" s="82">
        <v>2</v>
      </c>
      <c r="AJ23" s="82">
        <v>2</v>
      </c>
      <c r="AK23" s="82">
        <v>2</v>
      </c>
      <c r="AL23" s="82">
        <v>2</v>
      </c>
      <c r="AM23" s="82">
        <v>2</v>
      </c>
      <c r="AN23" s="82">
        <v>2</v>
      </c>
      <c r="AO23" s="82">
        <v>2</v>
      </c>
      <c r="AP23" s="82">
        <v>4</v>
      </c>
      <c r="AQ23" s="82">
        <v>4</v>
      </c>
      <c r="AR23" s="82">
        <v>4</v>
      </c>
      <c r="AS23" s="82"/>
      <c r="AT23" s="82"/>
      <c r="AU23" s="74"/>
      <c r="AV23" s="83">
        <f t="shared" si="4"/>
        <v>48</v>
      </c>
      <c r="AW23" s="77"/>
      <c r="AX23" s="77"/>
      <c r="AY23" s="77"/>
      <c r="AZ23" s="77"/>
      <c r="BA23" s="77"/>
      <c r="BB23" s="77"/>
      <c r="BC23" s="77"/>
      <c r="BD23" s="77"/>
      <c r="BE23" s="84">
        <f t="shared" si="1"/>
        <v>80</v>
      </c>
      <c r="BF23" s="85"/>
    </row>
    <row r="24" spans="1:58" ht="18.75">
      <c r="A24" s="184"/>
      <c r="B24" s="176"/>
      <c r="C24" s="183"/>
      <c r="D24" s="88"/>
      <c r="E24" s="86">
        <f>E23/2</f>
        <v>1</v>
      </c>
      <c r="F24" s="73">
        <f aca="true" t="shared" si="12" ref="F24:T24">F23/2</f>
        <v>1</v>
      </c>
      <c r="G24" s="73">
        <f t="shared" si="12"/>
        <v>1</v>
      </c>
      <c r="H24" s="73">
        <f t="shared" si="12"/>
        <v>1</v>
      </c>
      <c r="I24" s="73">
        <f t="shared" si="12"/>
        <v>1</v>
      </c>
      <c r="J24" s="73">
        <f t="shared" si="12"/>
        <v>1</v>
      </c>
      <c r="K24" s="73">
        <f t="shared" si="12"/>
        <v>1</v>
      </c>
      <c r="L24" s="73">
        <f t="shared" si="12"/>
        <v>1</v>
      </c>
      <c r="M24" s="73">
        <f t="shared" si="12"/>
        <v>1</v>
      </c>
      <c r="N24" s="73">
        <f t="shared" si="12"/>
        <v>1</v>
      </c>
      <c r="O24" s="73">
        <f t="shared" si="12"/>
        <v>1</v>
      </c>
      <c r="P24" s="73">
        <f t="shared" si="12"/>
        <v>1</v>
      </c>
      <c r="Q24" s="73">
        <f t="shared" si="12"/>
        <v>1</v>
      </c>
      <c r="R24" s="73">
        <f t="shared" si="12"/>
        <v>1</v>
      </c>
      <c r="S24" s="73">
        <v>1</v>
      </c>
      <c r="T24" s="73">
        <f t="shared" si="12"/>
        <v>1</v>
      </c>
      <c r="U24" s="73"/>
      <c r="V24" s="73"/>
      <c r="W24" s="75">
        <f t="shared" si="0"/>
        <v>16</v>
      </c>
      <c r="X24" s="76">
        <f>X23/2</f>
        <v>1</v>
      </c>
      <c r="Y24" s="76">
        <f aca="true" t="shared" si="13" ref="Y24:AR24">Y23/2</f>
        <v>1</v>
      </c>
      <c r="Z24" s="76">
        <f t="shared" si="13"/>
        <v>1</v>
      </c>
      <c r="AA24" s="76">
        <f t="shared" si="13"/>
        <v>1</v>
      </c>
      <c r="AB24" s="76">
        <f t="shared" si="13"/>
        <v>1</v>
      </c>
      <c r="AC24" s="76">
        <f t="shared" si="13"/>
        <v>1</v>
      </c>
      <c r="AD24" s="76">
        <f t="shared" si="13"/>
        <v>1</v>
      </c>
      <c r="AE24" s="76">
        <f t="shared" si="13"/>
        <v>1</v>
      </c>
      <c r="AF24" s="76">
        <f t="shared" si="13"/>
        <v>1</v>
      </c>
      <c r="AG24" s="76">
        <f t="shared" si="13"/>
        <v>1</v>
      </c>
      <c r="AH24" s="76">
        <f t="shared" si="13"/>
        <v>1</v>
      </c>
      <c r="AI24" s="76">
        <f t="shared" si="13"/>
        <v>1</v>
      </c>
      <c r="AJ24" s="76">
        <f t="shared" si="13"/>
        <v>1</v>
      </c>
      <c r="AK24" s="76">
        <f t="shared" si="13"/>
        <v>1</v>
      </c>
      <c r="AL24" s="76">
        <f t="shared" si="13"/>
        <v>1</v>
      </c>
      <c r="AM24" s="76">
        <f t="shared" si="13"/>
        <v>1</v>
      </c>
      <c r="AN24" s="76">
        <f t="shared" si="13"/>
        <v>1</v>
      </c>
      <c r="AO24" s="76">
        <f t="shared" si="13"/>
        <v>1</v>
      </c>
      <c r="AP24" s="76">
        <f t="shared" si="13"/>
        <v>2</v>
      </c>
      <c r="AQ24" s="76">
        <f t="shared" si="13"/>
        <v>2</v>
      </c>
      <c r="AR24" s="76">
        <f t="shared" si="13"/>
        <v>2</v>
      </c>
      <c r="AS24" s="76"/>
      <c r="AT24" s="73"/>
      <c r="AU24" s="76"/>
      <c r="AV24" s="83">
        <f t="shared" si="4"/>
        <v>24</v>
      </c>
      <c r="AW24" s="77"/>
      <c r="AX24" s="77"/>
      <c r="AY24" s="77"/>
      <c r="AZ24" s="77"/>
      <c r="BA24" s="77"/>
      <c r="BB24" s="77"/>
      <c r="BC24" s="77"/>
      <c r="BD24" s="77"/>
      <c r="BE24" s="84">
        <f t="shared" si="1"/>
        <v>40</v>
      </c>
      <c r="BF24" s="66"/>
    </row>
    <row r="25" spans="1:58" s="12" customFormat="1" ht="18.75">
      <c r="A25" s="184"/>
      <c r="B25" s="176" t="s">
        <v>142</v>
      </c>
      <c r="C25" s="183" t="s">
        <v>49</v>
      </c>
      <c r="D25" s="88" t="s">
        <v>175</v>
      </c>
      <c r="E25" s="80"/>
      <c r="F25" s="81">
        <v>4</v>
      </c>
      <c r="G25" s="81">
        <v>2</v>
      </c>
      <c r="H25" s="81">
        <v>2</v>
      </c>
      <c r="I25" s="81">
        <v>2</v>
      </c>
      <c r="J25" s="81">
        <v>2</v>
      </c>
      <c r="K25" s="81">
        <v>2</v>
      </c>
      <c r="L25" s="81">
        <v>2</v>
      </c>
      <c r="M25" s="81">
        <v>2</v>
      </c>
      <c r="N25" s="81">
        <v>2</v>
      </c>
      <c r="O25" s="81">
        <v>2</v>
      </c>
      <c r="P25" s="81">
        <v>2</v>
      </c>
      <c r="Q25" s="81">
        <v>2</v>
      </c>
      <c r="R25" s="81">
        <v>2</v>
      </c>
      <c r="S25" s="81">
        <v>2</v>
      </c>
      <c r="T25" s="81">
        <v>2</v>
      </c>
      <c r="U25" s="81">
        <v>2</v>
      </c>
      <c r="V25" s="74"/>
      <c r="W25" s="75">
        <f t="shared" si="0"/>
        <v>34</v>
      </c>
      <c r="X25" s="74"/>
      <c r="Y25" s="82">
        <v>2</v>
      </c>
      <c r="Z25" s="82">
        <v>2</v>
      </c>
      <c r="AA25" s="82">
        <v>2</v>
      </c>
      <c r="AB25" s="82">
        <v>2</v>
      </c>
      <c r="AC25" s="82">
        <v>2</v>
      </c>
      <c r="AD25" s="82">
        <v>2</v>
      </c>
      <c r="AE25" s="82">
        <v>2</v>
      </c>
      <c r="AF25" s="82">
        <v>2</v>
      </c>
      <c r="AG25" s="82">
        <v>2</v>
      </c>
      <c r="AH25" s="82">
        <v>2</v>
      </c>
      <c r="AI25" s="82">
        <v>2</v>
      </c>
      <c r="AJ25" s="82">
        <v>2</v>
      </c>
      <c r="AK25" s="82">
        <v>2</v>
      </c>
      <c r="AL25" s="82">
        <v>2</v>
      </c>
      <c r="AM25" s="82">
        <v>2</v>
      </c>
      <c r="AN25" s="82">
        <v>2</v>
      </c>
      <c r="AO25" s="82">
        <v>2</v>
      </c>
      <c r="AP25" s="82">
        <v>2</v>
      </c>
      <c r="AQ25" s="82"/>
      <c r="AR25" s="82"/>
      <c r="AS25" s="82"/>
      <c r="AT25" s="74"/>
      <c r="AU25" s="74"/>
      <c r="AV25" s="83">
        <f t="shared" si="4"/>
        <v>36</v>
      </c>
      <c r="AW25" s="89"/>
      <c r="AX25" s="89"/>
      <c r="AY25" s="89"/>
      <c r="AZ25" s="89"/>
      <c r="BA25" s="89"/>
      <c r="BB25" s="89"/>
      <c r="BC25" s="89"/>
      <c r="BD25" s="89"/>
      <c r="BE25" s="84">
        <f t="shared" si="1"/>
        <v>70</v>
      </c>
      <c r="BF25" s="85"/>
    </row>
    <row r="26" spans="1:58" ht="18.75">
      <c r="A26" s="184"/>
      <c r="B26" s="176"/>
      <c r="C26" s="183"/>
      <c r="D26" s="88"/>
      <c r="E26" s="86"/>
      <c r="F26" s="86">
        <f aca="true" t="shared" si="14" ref="F26:U26">F25/2</f>
        <v>2</v>
      </c>
      <c r="G26" s="86">
        <f t="shared" si="14"/>
        <v>1</v>
      </c>
      <c r="H26" s="86">
        <f t="shared" si="14"/>
        <v>1</v>
      </c>
      <c r="I26" s="86">
        <f t="shared" si="14"/>
        <v>1</v>
      </c>
      <c r="J26" s="86">
        <f t="shared" si="14"/>
        <v>1</v>
      </c>
      <c r="K26" s="86">
        <f t="shared" si="14"/>
        <v>1</v>
      </c>
      <c r="L26" s="86">
        <f t="shared" si="14"/>
        <v>1</v>
      </c>
      <c r="M26" s="86">
        <f t="shared" si="14"/>
        <v>1</v>
      </c>
      <c r="N26" s="86">
        <f t="shared" si="14"/>
        <v>1</v>
      </c>
      <c r="O26" s="86">
        <f t="shared" si="14"/>
        <v>1</v>
      </c>
      <c r="P26" s="86">
        <f t="shared" si="14"/>
        <v>1</v>
      </c>
      <c r="Q26" s="86">
        <f t="shared" si="14"/>
        <v>1</v>
      </c>
      <c r="R26" s="86">
        <f t="shared" si="14"/>
        <v>1</v>
      </c>
      <c r="S26" s="86">
        <f t="shared" si="14"/>
        <v>1</v>
      </c>
      <c r="T26" s="86">
        <f t="shared" si="14"/>
        <v>1</v>
      </c>
      <c r="U26" s="86">
        <f t="shared" si="14"/>
        <v>1</v>
      </c>
      <c r="V26" s="86"/>
      <c r="W26" s="75">
        <f t="shared" si="0"/>
        <v>17</v>
      </c>
      <c r="X26" s="74"/>
      <c r="Y26" s="73">
        <f>Y25/2</f>
        <v>1</v>
      </c>
      <c r="Z26" s="73">
        <f aca="true" t="shared" si="15" ref="Z26:AP26">Z25/2</f>
        <v>1</v>
      </c>
      <c r="AA26" s="73">
        <f t="shared" si="15"/>
        <v>1</v>
      </c>
      <c r="AB26" s="73">
        <f t="shared" si="15"/>
        <v>1</v>
      </c>
      <c r="AC26" s="73">
        <f t="shared" si="15"/>
        <v>1</v>
      </c>
      <c r="AD26" s="73">
        <f t="shared" si="15"/>
        <v>1</v>
      </c>
      <c r="AE26" s="73">
        <f t="shared" si="15"/>
        <v>1</v>
      </c>
      <c r="AF26" s="73">
        <f t="shared" si="15"/>
        <v>1</v>
      </c>
      <c r="AG26" s="73">
        <f t="shared" si="15"/>
        <v>1</v>
      </c>
      <c r="AH26" s="73">
        <f t="shared" si="15"/>
        <v>1</v>
      </c>
      <c r="AI26" s="73">
        <f t="shared" si="15"/>
        <v>1</v>
      </c>
      <c r="AJ26" s="73">
        <f t="shared" si="15"/>
        <v>1</v>
      </c>
      <c r="AK26" s="73">
        <f t="shared" si="15"/>
        <v>1</v>
      </c>
      <c r="AL26" s="73">
        <f t="shared" si="15"/>
        <v>1</v>
      </c>
      <c r="AM26" s="73">
        <f t="shared" si="15"/>
        <v>1</v>
      </c>
      <c r="AN26" s="73">
        <f t="shared" si="15"/>
        <v>1</v>
      </c>
      <c r="AO26" s="73">
        <f t="shared" si="15"/>
        <v>1</v>
      </c>
      <c r="AP26" s="73">
        <f t="shared" si="15"/>
        <v>1</v>
      </c>
      <c r="AQ26" s="73"/>
      <c r="AR26" s="73"/>
      <c r="AS26" s="73"/>
      <c r="AT26" s="73"/>
      <c r="AU26" s="105"/>
      <c r="AV26" s="83">
        <f t="shared" si="4"/>
        <v>18</v>
      </c>
      <c r="AW26" s="36"/>
      <c r="AX26" s="36"/>
      <c r="AY26" s="36"/>
      <c r="AZ26" s="36"/>
      <c r="BA26" s="36"/>
      <c r="BB26" s="36"/>
      <c r="BC26" s="36"/>
      <c r="BD26" s="36"/>
      <c r="BE26" s="84">
        <f t="shared" si="1"/>
        <v>35</v>
      </c>
      <c r="BF26" s="66"/>
    </row>
    <row r="27" spans="1:58" s="12" customFormat="1" ht="18.75">
      <c r="A27" s="184"/>
      <c r="B27" s="176" t="s">
        <v>143</v>
      </c>
      <c r="C27" s="183" t="s">
        <v>50</v>
      </c>
      <c r="D27" s="79" t="s">
        <v>176</v>
      </c>
      <c r="E27" s="80">
        <v>2</v>
      </c>
      <c r="F27" s="81">
        <v>4</v>
      </c>
      <c r="G27" s="81">
        <v>4</v>
      </c>
      <c r="H27" s="81">
        <v>4</v>
      </c>
      <c r="I27" s="81">
        <v>4</v>
      </c>
      <c r="J27" s="81">
        <v>4</v>
      </c>
      <c r="K27" s="81">
        <v>6</v>
      </c>
      <c r="L27" s="81">
        <v>6</v>
      </c>
      <c r="M27" s="81">
        <v>6</v>
      </c>
      <c r="N27" s="81">
        <v>6</v>
      </c>
      <c r="O27" s="81">
        <v>6</v>
      </c>
      <c r="P27" s="81">
        <v>6</v>
      </c>
      <c r="Q27" s="81">
        <v>6</v>
      </c>
      <c r="R27" s="81">
        <v>6</v>
      </c>
      <c r="S27" s="81">
        <v>6</v>
      </c>
      <c r="T27" s="81">
        <v>6</v>
      </c>
      <c r="U27" s="81">
        <v>6</v>
      </c>
      <c r="V27" s="74"/>
      <c r="W27" s="75">
        <f t="shared" si="0"/>
        <v>88</v>
      </c>
      <c r="X27" s="74">
        <v>2</v>
      </c>
      <c r="Y27" s="82">
        <v>2</v>
      </c>
      <c r="Z27" s="82">
        <v>2</v>
      </c>
      <c r="AA27" s="82">
        <v>2</v>
      </c>
      <c r="AB27" s="82">
        <v>4</v>
      </c>
      <c r="AC27" s="82">
        <v>4</v>
      </c>
      <c r="AD27" s="82">
        <v>4</v>
      </c>
      <c r="AE27" s="82">
        <v>4</v>
      </c>
      <c r="AF27" s="82">
        <v>4</v>
      </c>
      <c r="AG27" s="82">
        <v>4</v>
      </c>
      <c r="AH27" s="82">
        <v>4</v>
      </c>
      <c r="AI27" s="82">
        <v>4</v>
      </c>
      <c r="AJ27" s="82">
        <v>4</v>
      </c>
      <c r="AK27" s="82">
        <v>4</v>
      </c>
      <c r="AL27" s="82">
        <v>4</v>
      </c>
      <c r="AM27" s="82">
        <v>4</v>
      </c>
      <c r="AN27" s="82">
        <v>4</v>
      </c>
      <c r="AO27" s="82">
        <v>4</v>
      </c>
      <c r="AP27" s="82">
        <v>4</v>
      </c>
      <c r="AQ27" s="82">
        <v>4</v>
      </c>
      <c r="AR27" s="82">
        <v>4</v>
      </c>
      <c r="AS27" s="172" t="s">
        <v>22</v>
      </c>
      <c r="AT27" s="173"/>
      <c r="AU27" s="96"/>
      <c r="AV27" s="83">
        <f t="shared" si="4"/>
        <v>76</v>
      </c>
      <c r="AW27" s="77"/>
      <c r="AX27" s="77"/>
      <c r="AY27" s="77"/>
      <c r="AZ27" s="77"/>
      <c r="BA27" s="77"/>
      <c r="BB27" s="77"/>
      <c r="BC27" s="77"/>
      <c r="BD27" s="77"/>
      <c r="BE27" s="84">
        <f t="shared" si="1"/>
        <v>164</v>
      </c>
      <c r="BF27" s="85"/>
    </row>
    <row r="28" spans="1:58" ht="24.75" customHeight="1">
      <c r="A28" s="184"/>
      <c r="B28" s="176"/>
      <c r="C28" s="183"/>
      <c r="D28" s="88"/>
      <c r="E28" s="73">
        <f aca="true" t="shared" si="16" ref="E28:U28">E27/2</f>
        <v>1</v>
      </c>
      <c r="F28" s="73">
        <f t="shared" si="16"/>
        <v>2</v>
      </c>
      <c r="G28" s="73">
        <f t="shared" si="16"/>
        <v>2</v>
      </c>
      <c r="H28" s="73">
        <f t="shared" si="16"/>
        <v>2</v>
      </c>
      <c r="I28" s="73">
        <f t="shared" si="16"/>
        <v>2</v>
      </c>
      <c r="J28" s="73">
        <f t="shared" si="16"/>
        <v>2</v>
      </c>
      <c r="K28" s="73">
        <f t="shared" si="16"/>
        <v>3</v>
      </c>
      <c r="L28" s="73">
        <f t="shared" si="16"/>
        <v>3</v>
      </c>
      <c r="M28" s="73">
        <f t="shared" si="16"/>
        <v>3</v>
      </c>
      <c r="N28" s="73">
        <f t="shared" si="16"/>
        <v>3</v>
      </c>
      <c r="O28" s="73">
        <f t="shared" si="16"/>
        <v>3</v>
      </c>
      <c r="P28" s="73">
        <f t="shared" si="16"/>
        <v>3</v>
      </c>
      <c r="Q28" s="73">
        <f t="shared" si="16"/>
        <v>3</v>
      </c>
      <c r="R28" s="73">
        <f t="shared" si="16"/>
        <v>3</v>
      </c>
      <c r="S28" s="73">
        <f t="shared" si="16"/>
        <v>3</v>
      </c>
      <c r="T28" s="73">
        <f t="shared" si="16"/>
        <v>3</v>
      </c>
      <c r="U28" s="73">
        <f t="shared" si="16"/>
        <v>3</v>
      </c>
      <c r="V28" s="73"/>
      <c r="W28" s="75">
        <f t="shared" si="0"/>
        <v>44</v>
      </c>
      <c r="X28" s="76">
        <f>X27/2</f>
        <v>1</v>
      </c>
      <c r="Y28" s="76">
        <f aca="true" t="shared" si="17" ref="Y28:AR28">Y27/2</f>
        <v>1</v>
      </c>
      <c r="Z28" s="76">
        <f t="shared" si="17"/>
        <v>1</v>
      </c>
      <c r="AA28" s="76">
        <f t="shared" si="17"/>
        <v>1</v>
      </c>
      <c r="AB28" s="76">
        <f t="shared" si="17"/>
        <v>2</v>
      </c>
      <c r="AC28" s="76">
        <f t="shared" si="17"/>
        <v>2</v>
      </c>
      <c r="AD28" s="76">
        <f t="shared" si="17"/>
        <v>2</v>
      </c>
      <c r="AE28" s="76">
        <f t="shared" si="17"/>
        <v>2</v>
      </c>
      <c r="AF28" s="76">
        <f t="shared" si="17"/>
        <v>2</v>
      </c>
      <c r="AG28" s="76">
        <f t="shared" si="17"/>
        <v>2</v>
      </c>
      <c r="AH28" s="76">
        <f t="shared" si="17"/>
        <v>2</v>
      </c>
      <c r="AI28" s="76">
        <f t="shared" si="17"/>
        <v>2</v>
      </c>
      <c r="AJ28" s="76">
        <f t="shared" si="17"/>
        <v>2</v>
      </c>
      <c r="AK28" s="76">
        <f t="shared" si="17"/>
        <v>2</v>
      </c>
      <c r="AL28" s="76">
        <f t="shared" si="17"/>
        <v>2</v>
      </c>
      <c r="AM28" s="76">
        <f t="shared" si="17"/>
        <v>2</v>
      </c>
      <c r="AN28" s="76">
        <f t="shared" si="17"/>
        <v>2</v>
      </c>
      <c r="AO28" s="76">
        <f t="shared" si="17"/>
        <v>2</v>
      </c>
      <c r="AP28" s="76">
        <f t="shared" si="17"/>
        <v>2</v>
      </c>
      <c r="AQ28" s="76">
        <f t="shared" si="17"/>
        <v>2</v>
      </c>
      <c r="AR28" s="76">
        <f t="shared" si="17"/>
        <v>2</v>
      </c>
      <c r="AS28" s="76"/>
      <c r="AT28" s="73"/>
      <c r="AU28" s="105"/>
      <c r="AV28" s="83">
        <f t="shared" si="4"/>
        <v>38</v>
      </c>
      <c r="AW28" s="77"/>
      <c r="AX28" s="77"/>
      <c r="AY28" s="77"/>
      <c r="AZ28" s="77"/>
      <c r="BA28" s="77"/>
      <c r="BB28" s="77"/>
      <c r="BC28" s="77"/>
      <c r="BD28" s="77"/>
      <c r="BE28" s="84">
        <f t="shared" si="1"/>
        <v>82</v>
      </c>
      <c r="BF28" s="66"/>
    </row>
    <row r="29" spans="1:58" s="12" customFormat="1" ht="23.25" customHeight="1">
      <c r="A29" s="184"/>
      <c r="B29" s="176" t="s">
        <v>144</v>
      </c>
      <c r="C29" s="177" t="s">
        <v>145</v>
      </c>
      <c r="D29" s="79" t="s">
        <v>177</v>
      </c>
      <c r="E29" s="81">
        <v>4</v>
      </c>
      <c r="F29" s="81">
        <v>4</v>
      </c>
      <c r="G29" s="81">
        <v>4</v>
      </c>
      <c r="H29" s="81">
        <v>4</v>
      </c>
      <c r="I29" s="81">
        <v>2</v>
      </c>
      <c r="J29" s="81">
        <v>2</v>
      </c>
      <c r="K29" s="81">
        <v>2</v>
      </c>
      <c r="L29" s="81">
        <v>2</v>
      </c>
      <c r="M29" s="81">
        <v>2</v>
      </c>
      <c r="N29" s="81">
        <v>2</v>
      </c>
      <c r="O29" s="81">
        <v>2</v>
      </c>
      <c r="P29" s="81">
        <v>2</v>
      </c>
      <c r="Q29" s="81">
        <v>2</v>
      </c>
      <c r="R29" s="81">
        <v>2</v>
      </c>
      <c r="S29" s="81">
        <v>2</v>
      </c>
      <c r="T29" s="81">
        <v>2</v>
      </c>
      <c r="U29" s="81">
        <v>2</v>
      </c>
      <c r="V29" s="80"/>
      <c r="W29" s="75">
        <f t="shared" si="0"/>
        <v>42</v>
      </c>
      <c r="X29" s="74">
        <v>2</v>
      </c>
      <c r="Y29" s="82">
        <v>2</v>
      </c>
      <c r="Z29" s="82">
        <v>2</v>
      </c>
      <c r="AA29" s="82">
        <v>2</v>
      </c>
      <c r="AB29" s="82">
        <v>2</v>
      </c>
      <c r="AC29" s="82">
        <v>2</v>
      </c>
      <c r="AD29" s="82">
        <v>2</v>
      </c>
      <c r="AE29" s="82">
        <v>2</v>
      </c>
      <c r="AF29" s="82">
        <v>2</v>
      </c>
      <c r="AG29" s="82">
        <v>2</v>
      </c>
      <c r="AH29" s="82">
        <v>2</v>
      </c>
      <c r="AI29" s="82">
        <v>2</v>
      </c>
      <c r="AJ29" s="82">
        <v>2</v>
      </c>
      <c r="AK29" s="82">
        <v>2</v>
      </c>
      <c r="AL29" s="82">
        <v>2</v>
      </c>
      <c r="AM29" s="82">
        <v>2</v>
      </c>
      <c r="AN29" s="82">
        <v>2</v>
      </c>
      <c r="AO29" s="82">
        <v>2</v>
      </c>
      <c r="AP29" s="82">
        <v>4</v>
      </c>
      <c r="AQ29" s="82">
        <v>4</v>
      </c>
      <c r="AR29" s="82">
        <v>4</v>
      </c>
      <c r="AS29" s="82"/>
      <c r="AT29" s="82"/>
      <c r="AU29" s="96"/>
      <c r="AV29" s="83">
        <f>SUM(X29:AT29)</f>
        <v>48</v>
      </c>
      <c r="AW29" s="89"/>
      <c r="AX29" s="89"/>
      <c r="AY29" s="89"/>
      <c r="AZ29" s="89"/>
      <c r="BA29" s="89"/>
      <c r="BB29" s="89"/>
      <c r="BC29" s="89"/>
      <c r="BD29" s="89"/>
      <c r="BE29" s="84">
        <f t="shared" si="1"/>
        <v>90</v>
      </c>
      <c r="BF29" s="92"/>
    </row>
    <row r="30" spans="1:58" ht="25.5" customHeight="1">
      <c r="A30" s="184"/>
      <c r="B30" s="176"/>
      <c r="C30" s="178"/>
      <c r="D30" s="88"/>
      <c r="E30" s="23">
        <f aca="true" t="shared" si="18" ref="E30:T30">E29/2</f>
        <v>2</v>
      </c>
      <c r="F30" s="23">
        <f t="shared" si="18"/>
        <v>2</v>
      </c>
      <c r="G30" s="23">
        <f t="shared" si="18"/>
        <v>2</v>
      </c>
      <c r="H30" s="23">
        <f t="shared" si="18"/>
        <v>2</v>
      </c>
      <c r="I30" s="23">
        <f t="shared" si="18"/>
        <v>1</v>
      </c>
      <c r="J30" s="23">
        <f t="shared" si="18"/>
        <v>1</v>
      </c>
      <c r="K30" s="23">
        <f t="shared" si="18"/>
        <v>1</v>
      </c>
      <c r="L30" s="23">
        <f t="shared" si="18"/>
        <v>1</v>
      </c>
      <c r="M30" s="23">
        <f t="shared" si="18"/>
        <v>1</v>
      </c>
      <c r="N30" s="23">
        <f t="shared" si="18"/>
        <v>1</v>
      </c>
      <c r="O30" s="23">
        <f t="shared" si="18"/>
        <v>1</v>
      </c>
      <c r="P30" s="23">
        <f t="shared" si="18"/>
        <v>1</v>
      </c>
      <c r="Q30" s="23">
        <f t="shared" si="18"/>
        <v>1</v>
      </c>
      <c r="R30" s="23">
        <f t="shared" si="18"/>
        <v>1</v>
      </c>
      <c r="S30" s="23">
        <f t="shared" si="18"/>
        <v>1</v>
      </c>
      <c r="T30" s="23">
        <f t="shared" si="18"/>
        <v>1</v>
      </c>
      <c r="U30" s="23">
        <v>1</v>
      </c>
      <c r="V30" s="93"/>
      <c r="W30" s="75">
        <f t="shared" si="0"/>
        <v>21</v>
      </c>
      <c r="X30" s="16">
        <f>X29/2</f>
        <v>1</v>
      </c>
      <c r="Y30" s="16">
        <f aca="true" t="shared" si="19" ref="Y30:AR30">Y29/2</f>
        <v>1</v>
      </c>
      <c r="Z30" s="16">
        <f t="shared" si="19"/>
        <v>1</v>
      </c>
      <c r="AA30" s="16">
        <f t="shared" si="19"/>
        <v>1</v>
      </c>
      <c r="AB30" s="16">
        <f t="shared" si="19"/>
        <v>1</v>
      </c>
      <c r="AC30" s="16">
        <f t="shared" si="19"/>
        <v>1</v>
      </c>
      <c r="AD30" s="16">
        <f t="shared" si="19"/>
        <v>1</v>
      </c>
      <c r="AE30" s="16">
        <f t="shared" si="19"/>
        <v>1</v>
      </c>
      <c r="AF30" s="16">
        <f t="shared" si="19"/>
        <v>1</v>
      </c>
      <c r="AG30" s="16">
        <f t="shared" si="19"/>
        <v>1</v>
      </c>
      <c r="AH30" s="16">
        <f t="shared" si="19"/>
        <v>1</v>
      </c>
      <c r="AI30" s="16">
        <f t="shared" si="19"/>
        <v>1</v>
      </c>
      <c r="AJ30" s="16">
        <f t="shared" si="19"/>
        <v>1</v>
      </c>
      <c r="AK30" s="16">
        <f t="shared" si="19"/>
        <v>1</v>
      </c>
      <c r="AL30" s="16">
        <f t="shared" si="19"/>
        <v>1</v>
      </c>
      <c r="AM30" s="16">
        <f t="shared" si="19"/>
        <v>1</v>
      </c>
      <c r="AN30" s="16">
        <f t="shared" si="19"/>
        <v>1</v>
      </c>
      <c r="AO30" s="16">
        <f t="shared" si="19"/>
        <v>1</v>
      </c>
      <c r="AP30" s="16">
        <f t="shared" si="19"/>
        <v>2</v>
      </c>
      <c r="AQ30" s="16">
        <f t="shared" si="19"/>
        <v>2</v>
      </c>
      <c r="AR30" s="16">
        <f t="shared" si="19"/>
        <v>2</v>
      </c>
      <c r="AS30" s="16"/>
      <c r="AT30" s="94"/>
      <c r="AU30" s="90"/>
      <c r="AV30" s="83">
        <f>SUM(X30:AS30)</f>
        <v>24</v>
      </c>
      <c r="AW30" s="36"/>
      <c r="AX30" s="36"/>
      <c r="AY30" s="36"/>
      <c r="AZ30" s="36"/>
      <c r="BA30" s="36"/>
      <c r="BB30" s="36"/>
      <c r="BC30" s="36"/>
      <c r="BD30" s="36"/>
      <c r="BE30" s="84">
        <v>85</v>
      </c>
      <c r="BF30" s="95"/>
    </row>
    <row r="31" spans="1:58" ht="18.75" customHeight="1">
      <c r="A31" s="184"/>
      <c r="B31" s="176" t="s">
        <v>146</v>
      </c>
      <c r="C31" s="177" t="s">
        <v>51</v>
      </c>
      <c r="D31" s="79" t="s">
        <v>178</v>
      </c>
      <c r="E31" s="91"/>
      <c r="F31" s="80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75">
        <f t="shared" si="0"/>
        <v>0</v>
      </c>
      <c r="X31" s="74"/>
      <c r="Y31" s="82">
        <v>2</v>
      </c>
      <c r="Z31" s="82">
        <v>2</v>
      </c>
      <c r="AA31" s="82">
        <v>2</v>
      </c>
      <c r="AB31" s="82">
        <v>2</v>
      </c>
      <c r="AC31" s="82">
        <v>2</v>
      </c>
      <c r="AD31" s="82">
        <v>2</v>
      </c>
      <c r="AE31" s="82">
        <v>2</v>
      </c>
      <c r="AF31" s="82">
        <v>2</v>
      </c>
      <c r="AG31" s="82">
        <v>2</v>
      </c>
      <c r="AH31" s="82">
        <v>2</v>
      </c>
      <c r="AI31" s="82">
        <v>2</v>
      </c>
      <c r="AJ31" s="82">
        <v>2</v>
      </c>
      <c r="AK31" s="82">
        <v>2</v>
      </c>
      <c r="AL31" s="82">
        <v>2</v>
      </c>
      <c r="AM31" s="82">
        <v>2</v>
      </c>
      <c r="AN31" s="82">
        <v>4</v>
      </c>
      <c r="AO31" s="82">
        <v>4</v>
      </c>
      <c r="AP31" s="82">
        <v>4</v>
      </c>
      <c r="AQ31" s="82">
        <v>4</v>
      </c>
      <c r="AR31" s="82">
        <v>4</v>
      </c>
      <c r="AS31" s="82"/>
      <c r="AT31" s="82"/>
      <c r="AU31" s="96"/>
      <c r="AV31" s="83">
        <f>SUM(X31:AS31)+AT31</f>
        <v>50</v>
      </c>
      <c r="AW31" s="77"/>
      <c r="AX31" s="77"/>
      <c r="AY31" s="77"/>
      <c r="AZ31" s="77"/>
      <c r="BA31" s="77"/>
      <c r="BB31" s="77"/>
      <c r="BC31" s="77"/>
      <c r="BD31" s="77"/>
      <c r="BE31" s="84">
        <f t="shared" si="1"/>
        <v>50</v>
      </c>
      <c r="BF31" s="95"/>
    </row>
    <row r="32" spans="1:58" s="11" customFormat="1" ht="21" customHeight="1">
      <c r="A32" s="184"/>
      <c r="B32" s="176"/>
      <c r="C32" s="178"/>
      <c r="D32" s="88"/>
      <c r="E32" s="91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86"/>
      <c r="W32" s="75">
        <f t="shared" si="0"/>
        <v>0</v>
      </c>
      <c r="X32" s="76"/>
      <c r="Y32" s="76">
        <f aca="true" t="shared" si="20" ref="Y32:AR32">Y31/2</f>
        <v>1</v>
      </c>
      <c r="Z32" s="76">
        <f t="shared" si="20"/>
        <v>1</v>
      </c>
      <c r="AA32" s="76">
        <f t="shared" si="20"/>
        <v>1</v>
      </c>
      <c r="AB32" s="76">
        <f t="shared" si="20"/>
        <v>1</v>
      </c>
      <c r="AC32" s="76">
        <f t="shared" si="20"/>
        <v>1</v>
      </c>
      <c r="AD32" s="76">
        <f t="shared" si="20"/>
        <v>1</v>
      </c>
      <c r="AE32" s="76">
        <f t="shared" si="20"/>
        <v>1</v>
      </c>
      <c r="AF32" s="76">
        <f t="shared" si="20"/>
        <v>1</v>
      </c>
      <c r="AG32" s="76">
        <f t="shared" si="20"/>
        <v>1</v>
      </c>
      <c r="AH32" s="76">
        <f t="shared" si="20"/>
        <v>1</v>
      </c>
      <c r="AI32" s="76">
        <f t="shared" si="20"/>
        <v>1</v>
      </c>
      <c r="AJ32" s="76">
        <f t="shared" si="20"/>
        <v>1</v>
      </c>
      <c r="AK32" s="76">
        <f t="shared" si="20"/>
        <v>1</v>
      </c>
      <c r="AL32" s="76">
        <f t="shared" si="20"/>
        <v>1</v>
      </c>
      <c r="AM32" s="76">
        <f t="shared" si="20"/>
        <v>1</v>
      </c>
      <c r="AN32" s="76">
        <f t="shared" si="20"/>
        <v>2</v>
      </c>
      <c r="AO32" s="76">
        <f t="shared" si="20"/>
        <v>2</v>
      </c>
      <c r="AP32" s="76">
        <f t="shared" si="20"/>
        <v>2</v>
      </c>
      <c r="AQ32" s="76">
        <f t="shared" si="20"/>
        <v>2</v>
      </c>
      <c r="AR32" s="76">
        <f t="shared" si="20"/>
        <v>2</v>
      </c>
      <c r="AS32" s="76"/>
      <c r="AT32" s="73"/>
      <c r="AU32" s="90"/>
      <c r="AV32" s="83">
        <f aca="true" t="shared" si="21" ref="AV32:AV42">SUM(X32:AS32)+AT32</f>
        <v>25</v>
      </c>
      <c r="AW32" s="77"/>
      <c r="AX32" s="77"/>
      <c r="AY32" s="77"/>
      <c r="AZ32" s="77"/>
      <c r="BA32" s="77"/>
      <c r="BB32" s="77"/>
      <c r="BC32" s="77"/>
      <c r="BD32" s="77"/>
      <c r="BE32" s="84">
        <f t="shared" si="1"/>
        <v>25</v>
      </c>
      <c r="BF32" s="92"/>
    </row>
    <row r="33" spans="1:58" s="11" customFormat="1" ht="17.25" customHeight="1">
      <c r="A33" s="184"/>
      <c r="B33" s="179" t="s">
        <v>35</v>
      </c>
      <c r="C33" s="179" t="s">
        <v>179</v>
      </c>
      <c r="D33" s="88" t="s">
        <v>180</v>
      </c>
      <c r="E33" s="81"/>
      <c r="F33" s="81">
        <v>2</v>
      </c>
      <c r="G33" s="81">
        <v>2</v>
      </c>
      <c r="H33" s="81">
        <v>2</v>
      </c>
      <c r="I33" s="81">
        <v>2</v>
      </c>
      <c r="J33" s="81">
        <v>2</v>
      </c>
      <c r="K33" s="81">
        <v>2</v>
      </c>
      <c r="L33" s="81">
        <v>4</v>
      </c>
      <c r="M33" s="81">
        <v>2</v>
      </c>
      <c r="N33" s="81">
        <v>2</v>
      </c>
      <c r="O33" s="81">
        <v>2</v>
      </c>
      <c r="P33" s="81">
        <v>2</v>
      </c>
      <c r="Q33" s="81">
        <v>2</v>
      </c>
      <c r="R33" s="81">
        <v>2</v>
      </c>
      <c r="S33" s="81">
        <v>2</v>
      </c>
      <c r="T33" s="81">
        <v>2</v>
      </c>
      <c r="U33" s="74">
        <v>2</v>
      </c>
      <c r="V33" s="86"/>
      <c r="W33" s="75">
        <f t="shared" si="0"/>
        <v>34</v>
      </c>
      <c r="X33" s="74"/>
      <c r="Y33" s="76"/>
      <c r="Z33" s="74">
        <v>2</v>
      </c>
      <c r="AA33" s="82">
        <v>2</v>
      </c>
      <c r="AB33" s="82">
        <v>2</v>
      </c>
      <c r="AC33" s="82">
        <v>2</v>
      </c>
      <c r="AD33" s="82">
        <v>2</v>
      </c>
      <c r="AE33" s="82">
        <v>2</v>
      </c>
      <c r="AF33" s="82">
        <v>2</v>
      </c>
      <c r="AG33" s="82">
        <v>2</v>
      </c>
      <c r="AH33" s="82">
        <v>2</v>
      </c>
      <c r="AI33" s="82">
        <v>2</v>
      </c>
      <c r="AJ33" s="82">
        <v>2</v>
      </c>
      <c r="AK33" s="82">
        <v>2</v>
      </c>
      <c r="AL33" s="82">
        <v>2</v>
      </c>
      <c r="AM33" s="82">
        <v>2</v>
      </c>
      <c r="AN33" s="82">
        <v>2</v>
      </c>
      <c r="AO33" s="82">
        <v>2</v>
      </c>
      <c r="AP33" s="82">
        <v>2</v>
      </c>
      <c r="AQ33" s="82">
        <v>2</v>
      </c>
      <c r="AR33" s="74">
        <v>2</v>
      </c>
      <c r="AS33" s="106" t="s">
        <v>22</v>
      </c>
      <c r="AT33" s="73"/>
      <c r="AU33" s="90"/>
      <c r="AV33" s="83">
        <f t="shared" si="21"/>
        <v>38</v>
      </c>
      <c r="AW33" s="77"/>
      <c r="AX33" s="77"/>
      <c r="AY33" s="77"/>
      <c r="AZ33" s="77"/>
      <c r="BA33" s="77"/>
      <c r="BB33" s="77"/>
      <c r="BC33" s="77"/>
      <c r="BD33" s="77"/>
      <c r="BE33" s="84"/>
      <c r="BF33" s="92"/>
    </row>
    <row r="34" spans="1:58" s="11" customFormat="1" ht="18.75" customHeight="1">
      <c r="A34" s="184"/>
      <c r="B34" s="180"/>
      <c r="C34" s="180"/>
      <c r="D34" s="88"/>
      <c r="E34" s="86"/>
      <c r="F34" s="86">
        <f aca="true" t="shared" si="22" ref="F34:U34">F33/2</f>
        <v>1</v>
      </c>
      <c r="G34" s="86">
        <f t="shared" si="22"/>
        <v>1</v>
      </c>
      <c r="H34" s="86">
        <f t="shared" si="22"/>
        <v>1</v>
      </c>
      <c r="I34" s="86">
        <f t="shared" si="22"/>
        <v>1</v>
      </c>
      <c r="J34" s="86">
        <f t="shared" si="22"/>
        <v>1</v>
      </c>
      <c r="K34" s="86">
        <f t="shared" si="22"/>
        <v>1</v>
      </c>
      <c r="L34" s="86">
        <f t="shared" si="22"/>
        <v>2</v>
      </c>
      <c r="M34" s="86">
        <f t="shared" si="22"/>
        <v>1</v>
      </c>
      <c r="N34" s="86">
        <f t="shared" si="22"/>
        <v>1</v>
      </c>
      <c r="O34" s="86">
        <f t="shared" si="22"/>
        <v>1</v>
      </c>
      <c r="P34" s="86">
        <f t="shared" si="22"/>
        <v>1</v>
      </c>
      <c r="Q34" s="86">
        <f t="shared" si="22"/>
        <v>1</v>
      </c>
      <c r="R34" s="86">
        <f t="shared" si="22"/>
        <v>1</v>
      </c>
      <c r="S34" s="86">
        <f t="shared" si="22"/>
        <v>1</v>
      </c>
      <c r="T34" s="86">
        <f t="shared" si="22"/>
        <v>1</v>
      </c>
      <c r="U34" s="86">
        <f t="shared" si="22"/>
        <v>1</v>
      </c>
      <c r="V34" s="86"/>
      <c r="W34" s="75">
        <f t="shared" si="0"/>
        <v>17</v>
      </c>
      <c r="X34" s="76"/>
      <c r="Y34" s="76"/>
      <c r="Z34" s="76">
        <f>Z33/2</f>
        <v>1</v>
      </c>
      <c r="AA34" s="76">
        <f aca="true" t="shared" si="23" ref="AA34:AR34">AA33/2</f>
        <v>1</v>
      </c>
      <c r="AB34" s="76">
        <f t="shared" si="23"/>
        <v>1</v>
      </c>
      <c r="AC34" s="76">
        <f t="shared" si="23"/>
        <v>1</v>
      </c>
      <c r="AD34" s="76">
        <f t="shared" si="23"/>
        <v>1</v>
      </c>
      <c r="AE34" s="76">
        <f t="shared" si="23"/>
        <v>1</v>
      </c>
      <c r="AF34" s="76">
        <f t="shared" si="23"/>
        <v>1</v>
      </c>
      <c r="AG34" s="76">
        <f t="shared" si="23"/>
        <v>1</v>
      </c>
      <c r="AH34" s="76">
        <f t="shared" si="23"/>
        <v>1</v>
      </c>
      <c r="AI34" s="76">
        <f t="shared" si="23"/>
        <v>1</v>
      </c>
      <c r="AJ34" s="76">
        <f t="shared" si="23"/>
        <v>1</v>
      </c>
      <c r="AK34" s="76">
        <f t="shared" si="23"/>
        <v>1</v>
      </c>
      <c r="AL34" s="76">
        <f t="shared" si="23"/>
        <v>1</v>
      </c>
      <c r="AM34" s="76">
        <f t="shared" si="23"/>
        <v>1</v>
      </c>
      <c r="AN34" s="76">
        <f t="shared" si="23"/>
        <v>1</v>
      </c>
      <c r="AO34" s="76">
        <f t="shared" si="23"/>
        <v>1</v>
      </c>
      <c r="AP34" s="76">
        <f t="shared" si="23"/>
        <v>1</v>
      </c>
      <c r="AQ34" s="76">
        <f t="shared" si="23"/>
        <v>1</v>
      </c>
      <c r="AR34" s="76">
        <f t="shared" si="23"/>
        <v>1</v>
      </c>
      <c r="AS34" s="76"/>
      <c r="AT34" s="73"/>
      <c r="AU34" s="90"/>
      <c r="AV34" s="83">
        <f t="shared" si="21"/>
        <v>19</v>
      </c>
      <c r="AW34" s="77"/>
      <c r="AX34" s="77"/>
      <c r="AY34" s="77"/>
      <c r="AZ34" s="77"/>
      <c r="BA34" s="77"/>
      <c r="BB34" s="77"/>
      <c r="BC34" s="77"/>
      <c r="BD34" s="77"/>
      <c r="BE34" s="84"/>
      <c r="BF34" s="92"/>
    </row>
    <row r="35" spans="1:58" s="11" customFormat="1" ht="18" customHeight="1">
      <c r="A35" s="184"/>
      <c r="B35" s="176" t="s">
        <v>102</v>
      </c>
      <c r="C35" s="176" t="s">
        <v>181</v>
      </c>
      <c r="D35" s="88" t="s">
        <v>130</v>
      </c>
      <c r="E35" s="81"/>
      <c r="F35" s="81">
        <v>4</v>
      </c>
      <c r="G35" s="81">
        <v>4</v>
      </c>
      <c r="H35" s="81">
        <v>4</v>
      </c>
      <c r="I35" s="81">
        <v>4</v>
      </c>
      <c r="J35" s="81">
        <v>2</v>
      </c>
      <c r="K35" s="81">
        <v>2</v>
      </c>
      <c r="L35" s="81">
        <v>2</v>
      </c>
      <c r="M35" s="81">
        <v>2</v>
      </c>
      <c r="N35" s="81">
        <v>2</v>
      </c>
      <c r="O35" s="81">
        <v>2</v>
      </c>
      <c r="P35" s="81">
        <v>2</v>
      </c>
      <c r="Q35" s="81">
        <v>2</v>
      </c>
      <c r="R35" s="81">
        <v>2</v>
      </c>
      <c r="S35" s="81">
        <v>2</v>
      </c>
      <c r="T35" s="81">
        <v>2</v>
      </c>
      <c r="U35" s="81">
        <v>2</v>
      </c>
      <c r="V35" s="104" t="s">
        <v>22</v>
      </c>
      <c r="W35" s="75">
        <f t="shared" si="0"/>
        <v>40</v>
      </c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3"/>
      <c r="AU35" s="90"/>
      <c r="AV35" s="83"/>
      <c r="AW35" s="77"/>
      <c r="AX35" s="77"/>
      <c r="AY35" s="77"/>
      <c r="AZ35" s="77"/>
      <c r="BA35" s="77"/>
      <c r="BB35" s="77"/>
      <c r="BC35" s="77"/>
      <c r="BD35" s="77"/>
      <c r="BE35" s="84"/>
      <c r="BF35" s="92"/>
    </row>
    <row r="36" spans="1:58" s="11" customFormat="1" ht="18" customHeight="1">
      <c r="A36" s="184"/>
      <c r="B36" s="176"/>
      <c r="C36" s="176"/>
      <c r="D36" s="88"/>
      <c r="E36" s="23"/>
      <c r="F36" s="23">
        <f aca="true" t="shared" si="24" ref="F36:T36">F35/2</f>
        <v>2</v>
      </c>
      <c r="G36" s="23">
        <f t="shared" si="24"/>
        <v>2</v>
      </c>
      <c r="H36" s="23">
        <f t="shared" si="24"/>
        <v>2</v>
      </c>
      <c r="I36" s="23">
        <f t="shared" si="24"/>
        <v>2</v>
      </c>
      <c r="J36" s="23">
        <f t="shared" si="24"/>
        <v>1</v>
      </c>
      <c r="K36" s="23">
        <f t="shared" si="24"/>
        <v>1</v>
      </c>
      <c r="L36" s="23">
        <f t="shared" si="24"/>
        <v>1</v>
      </c>
      <c r="M36" s="23">
        <f t="shared" si="24"/>
        <v>1</v>
      </c>
      <c r="N36" s="23">
        <f t="shared" si="24"/>
        <v>1</v>
      </c>
      <c r="O36" s="23">
        <f t="shared" si="24"/>
        <v>1</v>
      </c>
      <c r="P36" s="23">
        <f t="shared" si="24"/>
        <v>1</v>
      </c>
      <c r="Q36" s="23">
        <f t="shared" si="24"/>
        <v>1</v>
      </c>
      <c r="R36" s="23">
        <f t="shared" si="24"/>
        <v>1</v>
      </c>
      <c r="S36" s="23">
        <f t="shared" si="24"/>
        <v>1</v>
      </c>
      <c r="T36" s="23">
        <f t="shared" si="24"/>
        <v>1</v>
      </c>
      <c r="U36" s="23">
        <v>1</v>
      </c>
      <c r="V36" s="93"/>
      <c r="W36" s="75">
        <f t="shared" si="0"/>
        <v>20</v>
      </c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3"/>
      <c r="AU36" s="90"/>
      <c r="AV36" s="83"/>
      <c r="AW36" s="77"/>
      <c r="AX36" s="77"/>
      <c r="AY36" s="77"/>
      <c r="AZ36" s="77"/>
      <c r="BA36" s="77"/>
      <c r="BB36" s="77"/>
      <c r="BC36" s="77"/>
      <c r="BD36" s="77"/>
      <c r="BE36" s="84"/>
      <c r="BF36" s="92"/>
    </row>
    <row r="37" spans="1:58" s="11" customFormat="1" ht="15.75" customHeight="1">
      <c r="A37" s="184"/>
      <c r="B37" s="176" t="s">
        <v>41</v>
      </c>
      <c r="C37" s="176" t="s">
        <v>182</v>
      </c>
      <c r="D37" s="88" t="s">
        <v>130</v>
      </c>
      <c r="E37" s="81"/>
      <c r="F37" s="81">
        <v>4</v>
      </c>
      <c r="G37" s="81">
        <v>4</v>
      </c>
      <c r="H37" s="81">
        <v>2</v>
      </c>
      <c r="I37" s="81">
        <v>2</v>
      </c>
      <c r="J37" s="81">
        <v>6</v>
      </c>
      <c r="K37" s="81">
        <v>4</v>
      </c>
      <c r="L37" s="81">
        <v>2</v>
      </c>
      <c r="M37" s="81">
        <v>2</v>
      </c>
      <c r="N37" s="81">
        <v>2</v>
      </c>
      <c r="O37" s="81">
        <v>2</v>
      </c>
      <c r="P37" s="81">
        <v>2</v>
      </c>
      <c r="Q37" s="81">
        <v>2</v>
      </c>
      <c r="R37" s="81">
        <v>2</v>
      </c>
      <c r="S37" s="81">
        <v>2</v>
      </c>
      <c r="T37" s="81">
        <v>2</v>
      </c>
      <c r="U37" s="104" t="s">
        <v>22</v>
      </c>
      <c r="V37" s="80"/>
      <c r="W37" s="75">
        <f t="shared" si="0"/>
        <v>40</v>
      </c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3"/>
      <c r="AU37" s="90"/>
      <c r="AV37" s="83"/>
      <c r="AW37" s="77"/>
      <c r="AX37" s="77"/>
      <c r="AY37" s="77"/>
      <c r="AZ37" s="77"/>
      <c r="BA37" s="77"/>
      <c r="BB37" s="77"/>
      <c r="BC37" s="77"/>
      <c r="BD37" s="77"/>
      <c r="BE37" s="84"/>
      <c r="BF37" s="92"/>
    </row>
    <row r="38" spans="1:58" s="11" customFormat="1" ht="15.75" customHeight="1">
      <c r="A38" s="184"/>
      <c r="B38" s="176"/>
      <c r="C38" s="176"/>
      <c r="D38" s="88"/>
      <c r="E38" s="23"/>
      <c r="F38" s="23">
        <f aca="true" t="shared" si="25" ref="F38:T38">F37/2</f>
        <v>2</v>
      </c>
      <c r="G38" s="23">
        <f t="shared" si="25"/>
        <v>2</v>
      </c>
      <c r="H38" s="23">
        <f t="shared" si="25"/>
        <v>1</v>
      </c>
      <c r="I38" s="23">
        <f t="shared" si="25"/>
        <v>1</v>
      </c>
      <c r="J38" s="23">
        <f t="shared" si="25"/>
        <v>3</v>
      </c>
      <c r="K38" s="23">
        <f t="shared" si="25"/>
        <v>2</v>
      </c>
      <c r="L38" s="23">
        <f t="shared" si="25"/>
        <v>1</v>
      </c>
      <c r="M38" s="23">
        <f t="shared" si="25"/>
        <v>1</v>
      </c>
      <c r="N38" s="23">
        <f t="shared" si="25"/>
        <v>1</v>
      </c>
      <c r="O38" s="23">
        <f t="shared" si="25"/>
        <v>1</v>
      </c>
      <c r="P38" s="23">
        <f t="shared" si="25"/>
        <v>1</v>
      </c>
      <c r="Q38" s="23">
        <f t="shared" si="25"/>
        <v>1</v>
      </c>
      <c r="R38" s="23">
        <f t="shared" si="25"/>
        <v>1</v>
      </c>
      <c r="S38" s="23">
        <f t="shared" si="25"/>
        <v>1</v>
      </c>
      <c r="T38" s="23">
        <f t="shared" si="25"/>
        <v>1</v>
      </c>
      <c r="U38" s="23"/>
      <c r="V38" s="93"/>
      <c r="W38" s="75">
        <f t="shared" si="0"/>
        <v>20</v>
      </c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3"/>
      <c r="AU38" s="90"/>
      <c r="AV38" s="83"/>
      <c r="AW38" s="77"/>
      <c r="AX38" s="77"/>
      <c r="AY38" s="77"/>
      <c r="AZ38" s="77"/>
      <c r="BA38" s="77"/>
      <c r="BB38" s="77"/>
      <c r="BC38" s="77"/>
      <c r="BD38" s="77"/>
      <c r="BE38" s="84"/>
      <c r="BF38" s="92"/>
    </row>
    <row r="39" spans="1:58" s="11" customFormat="1" ht="24" customHeight="1">
      <c r="A39" s="184"/>
      <c r="B39" s="176" t="s">
        <v>42</v>
      </c>
      <c r="C39" s="176" t="s">
        <v>183</v>
      </c>
      <c r="D39" s="88" t="s">
        <v>184</v>
      </c>
      <c r="E39" s="91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86"/>
      <c r="W39" s="75">
        <f t="shared" si="0"/>
        <v>0</v>
      </c>
      <c r="X39" s="74">
        <v>2</v>
      </c>
      <c r="Y39" s="74">
        <v>2</v>
      </c>
      <c r="Z39" s="74">
        <v>2</v>
      </c>
      <c r="AA39" s="74">
        <v>2</v>
      </c>
      <c r="AB39" s="74">
        <v>2</v>
      </c>
      <c r="AC39" s="74">
        <v>2</v>
      </c>
      <c r="AD39" s="74">
        <v>2</v>
      </c>
      <c r="AE39" s="74">
        <v>2</v>
      </c>
      <c r="AF39" s="74">
        <v>2</v>
      </c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3"/>
      <c r="AU39" s="90"/>
      <c r="AV39" s="83">
        <f t="shared" si="21"/>
        <v>18</v>
      </c>
      <c r="AW39" s="77"/>
      <c r="AX39" s="77"/>
      <c r="AY39" s="77"/>
      <c r="AZ39" s="77"/>
      <c r="BA39" s="77"/>
      <c r="BB39" s="77"/>
      <c r="BC39" s="77"/>
      <c r="BD39" s="77"/>
      <c r="BE39" s="84"/>
      <c r="BF39" s="92"/>
    </row>
    <row r="40" spans="1:58" s="11" customFormat="1" ht="21.75" customHeight="1">
      <c r="A40" s="184"/>
      <c r="B40" s="176"/>
      <c r="C40" s="176"/>
      <c r="D40" s="88"/>
      <c r="E40" s="91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86"/>
      <c r="W40" s="75">
        <f t="shared" si="0"/>
        <v>0</v>
      </c>
      <c r="X40" s="76">
        <f>X39/2</f>
        <v>1</v>
      </c>
      <c r="Y40" s="76">
        <f aca="true" t="shared" si="26" ref="Y40:AF40">Y39/2</f>
        <v>1</v>
      </c>
      <c r="Z40" s="76">
        <f t="shared" si="26"/>
        <v>1</v>
      </c>
      <c r="AA40" s="76">
        <f t="shared" si="26"/>
        <v>1</v>
      </c>
      <c r="AB40" s="76">
        <f t="shared" si="26"/>
        <v>1</v>
      </c>
      <c r="AC40" s="76">
        <f t="shared" si="26"/>
        <v>1</v>
      </c>
      <c r="AD40" s="76">
        <f t="shared" si="26"/>
        <v>1</v>
      </c>
      <c r="AE40" s="76">
        <f t="shared" si="26"/>
        <v>1</v>
      </c>
      <c r="AF40" s="76">
        <f t="shared" si="26"/>
        <v>1</v>
      </c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3"/>
      <c r="AU40" s="90"/>
      <c r="AV40" s="83">
        <f t="shared" si="21"/>
        <v>9</v>
      </c>
      <c r="AW40" s="77"/>
      <c r="AX40" s="77"/>
      <c r="AY40" s="77"/>
      <c r="AZ40" s="77"/>
      <c r="BA40" s="77"/>
      <c r="BB40" s="77"/>
      <c r="BC40" s="77"/>
      <c r="BD40" s="77"/>
      <c r="BE40" s="84"/>
      <c r="BF40" s="92"/>
    </row>
    <row r="41" spans="1:58" s="11" customFormat="1" ht="19.5" customHeight="1">
      <c r="A41" s="184"/>
      <c r="B41" s="176" t="s">
        <v>185</v>
      </c>
      <c r="C41" s="181" t="s">
        <v>186</v>
      </c>
      <c r="D41" s="88" t="s">
        <v>188</v>
      </c>
      <c r="E41" s="91"/>
      <c r="F41" s="81">
        <v>4</v>
      </c>
      <c r="G41" s="81">
        <v>6</v>
      </c>
      <c r="H41" s="81">
        <v>8</v>
      </c>
      <c r="I41" s="81">
        <v>8</v>
      </c>
      <c r="J41" s="81">
        <v>8</v>
      </c>
      <c r="K41" s="81">
        <v>8</v>
      </c>
      <c r="L41" s="81">
        <v>8</v>
      </c>
      <c r="M41" s="81">
        <v>8</v>
      </c>
      <c r="N41" s="81">
        <v>10</v>
      </c>
      <c r="O41" s="81">
        <v>10</v>
      </c>
      <c r="P41" s="81">
        <v>10</v>
      </c>
      <c r="Q41" s="81">
        <v>10</v>
      </c>
      <c r="R41" s="81">
        <v>10</v>
      </c>
      <c r="S41" s="81">
        <v>10</v>
      </c>
      <c r="T41" s="81">
        <v>10</v>
      </c>
      <c r="U41" s="81"/>
      <c r="V41" s="81"/>
      <c r="W41" s="75">
        <f t="shared" si="0"/>
        <v>128</v>
      </c>
      <c r="X41" s="74">
        <v>2</v>
      </c>
      <c r="Y41" s="74">
        <v>8</v>
      </c>
      <c r="Z41" s="74">
        <v>6</v>
      </c>
      <c r="AA41" s="74">
        <v>6</v>
      </c>
      <c r="AB41" s="74">
        <v>6</v>
      </c>
      <c r="AC41" s="74">
        <v>4</v>
      </c>
      <c r="AD41" s="74">
        <v>8</v>
      </c>
      <c r="AE41" s="74">
        <v>6</v>
      </c>
      <c r="AF41" s="74">
        <v>8</v>
      </c>
      <c r="AG41" s="74">
        <v>8</v>
      </c>
      <c r="AH41" s="74">
        <v>10</v>
      </c>
      <c r="AI41" s="74">
        <v>8</v>
      </c>
      <c r="AJ41" s="74">
        <v>10</v>
      </c>
      <c r="AK41" s="74">
        <v>8</v>
      </c>
      <c r="AL41" s="74">
        <v>10</v>
      </c>
      <c r="AM41" s="74">
        <v>8</v>
      </c>
      <c r="AN41" s="74">
        <v>8</v>
      </c>
      <c r="AO41" s="74">
        <v>6</v>
      </c>
      <c r="AP41" s="74">
        <v>4</v>
      </c>
      <c r="AQ41" s="74">
        <v>4</v>
      </c>
      <c r="AR41" s="74">
        <v>6</v>
      </c>
      <c r="AS41" s="76"/>
      <c r="AT41" s="73"/>
      <c r="AU41" s="90"/>
      <c r="AV41" s="83">
        <f t="shared" si="21"/>
        <v>144</v>
      </c>
      <c r="AW41" s="77"/>
      <c r="AX41" s="77"/>
      <c r="AY41" s="77"/>
      <c r="AZ41" s="77"/>
      <c r="BA41" s="77"/>
      <c r="BB41" s="77"/>
      <c r="BC41" s="77"/>
      <c r="BD41" s="77"/>
      <c r="BE41" s="84"/>
      <c r="BF41" s="92"/>
    </row>
    <row r="42" spans="1:58" s="11" customFormat="1" ht="21" customHeight="1">
      <c r="A42" s="184"/>
      <c r="B42" s="176"/>
      <c r="C42" s="182"/>
      <c r="D42" s="88"/>
      <c r="E42" s="91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86"/>
      <c r="W42" s="75">
        <f t="shared" si="0"/>
        <v>0</v>
      </c>
      <c r="X42" s="76">
        <f>X41/2</f>
        <v>1</v>
      </c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3"/>
      <c r="AU42" s="90"/>
      <c r="AV42" s="83">
        <f t="shared" si="21"/>
        <v>1</v>
      </c>
      <c r="AW42" s="77"/>
      <c r="AX42" s="77"/>
      <c r="AY42" s="77"/>
      <c r="AZ42" s="77"/>
      <c r="BA42" s="77"/>
      <c r="BB42" s="77"/>
      <c r="BC42" s="77"/>
      <c r="BD42" s="77"/>
      <c r="BE42" s="84"/>
      <c r="BF42" s="92"/>
    </row>
    <row r="43" spans="1:58" s="11" customFormat="1" ht="15.75" customHeight="1">
      <c r="A43" s="184"/>
      <c r="B43" s="179" t="s">
        <v>21</v>
      </c>
      <c r="C43" s="179" t="s">
        <v>187</v>
      </c>
      <c r="D43" s="88" t="s">
        <v>189</v>
      </c>
      <c r="E43" s="91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86"/>
      <c r="W43" s="75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94">
        <v>30</v>
      </c>
      <c r="AU43" s="15">
        <v>36</v>
      </c>
      <c r="AV43" s="15">
        <v>24</v>
      </c>
      <c r="AW43" s="77"/>
      <c r="AX43" s="77"/>
      <c r="AY43" s="77"/>
      <c r="AZ43" s="77"/>
      <c r="BA43" s="77"/>
      <c r="BB43" s="77"/>
      <c r="BC43" s="77"/>
      <c r="BD43" s="77"/>
      <c r="BE43" s="84"/>
      <c r="BF43" s="92"/>
    </row>
    <row r="44" spans="1:58" s="11" customFormat="1" ht="15.75" customHeight="1">
      <c r="A44" s="184"/>
      <c r="B44" s="180"/>
      <c r="C44" s="180"/>
      <c r="D44" s="88"/>
      <c r="E44" s="91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86"/>
      <c r="W44" s="75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3"/>
      <c r="AU44" s="90"/>
      <c r="AV44" s="83"/>
      <c r="AW44" s="77"/>
      <c r="AX44" s="77"/>
      <c r="AY44" s="77"/>
      <c r="AZ44" s="77"/>
      <c r="BA44" s="77"/>
      <c r="BB44" s="77"/>
      <c r="BC44" s="77"/>
      <c r="BD44" s="77"/>
      <c r="BE44" s="84"/>
      <c r="BF44" s="92"/>
    </row>
    <row r="45" spans="1:58" s="11" customFormat="1" ht="15.75" customHeight="1">
      <c r="A45" s="184"/>
      <c r="B45" s="208" t="s">
        <v>147</v>
      </c>
      <c r="C45" s="208"/>
      <c r="D45" s="208"/>
      <c r="E45" s="94">
        <f>E41+E37+E35+E33+E29+E27+E25+E23+E21+E19+E15+E11+E9</f>
        <v>12</v>
      </c>
      <c r="F45" s="94">
        <f>F41+F37+F35+F33+F29+F27+F25+F23+F21+F19+F15+F11+F9</f>
        <v>36</v>
      </c>
      <c r="G45" s="94">
        <f aca="true" t="shared" si="27" ref="G45:T45">G41+G37+G35+G33+G29+G27+G25+G23+G21+G19+G15+G11+G9</f>
        <v>36</v>
      </c>
      <c r="H45" s="94">
        <f t="shared" si="27"/>
        <v>36</v>
      </c>
      <c r="I45" s="94">
        <f t="shared" si="27"/>
        <v>36</v>
      </c>
      <c r="J45" s="94">
        <f t="shared" si="27"/>
        <v>36</v>
      </c>
      <c r="K45" s="94">
        <f t="shared" si="27"/>
        <v>36</v>
      </c>
      <c r="L45" s="94">
        <f t="shared" si="27"/>
        <v>36</v>
      </c>
      <c r="M45" s="94">
        <f t="shared" si="27"/>
        <v>36</v>
      </c>
      <c r="N45" s="94">
        <f t="shared" si="27"/>
        <v>36</v>
      </c>
      <c r="O45" s="94">
        <f t="shared" si="27"/>
        <v>36</v>
      </c>
      <c r="P45" s="94">
        <f t="shared" si="27"/>
        <v>36</v>
      </c>
      <c r="Q45" s="94">
        <f t="shared" si="27"/>
        <v>36</v>
      </c>
      <c r="R45" s="94">
        <f t="shared" si="27"/>
        <v>36</v>
      </c>
      <c r="S45" s="94">
        <f t="shared" si="27"/>
        <v>36</v>
      </c>
      <c r="T45" s="94">
        <f t="shared" si="27"/>
        <v>36</v>
      </c>
      <c r="U45" s="94">
        <f>U41+U35+U33+U29+U27+U25+U23+U21+U19+U15+U11+U9</f>
        <v>24</v>
      </c>
      <c r="V45" s="94">
        <f>V41+V37+V33+V29+V27+V25+V23+V21+V19+V15+V11+V9</f>
        <v>0</v>
      </c>
      <c r="W45" s="97">
        <f>W41+W37+W35+W33+W29+W27+W25+W23+W21+W19+W15+W11+W9</f>
        <v>576</v>
      </c>
      <c r="X45" s="15">
        <f>X9+X11+X13+X15+X17+X19+X21+X23+X25+X27+X29+X31+X33+X39+X41</f>
        <v>12</v>
      </c>
      <c r="Y45" s="15">
        <f aca="true" t="shared" si="28" ref="Y45:AR45">Y9+Y11+Y13+Y15+Y17+Y19+Y21+Y23+Y25+Y27+Y29+Y31+Y33+Y39+Y41</f>
        <v>36</v>
      </c>
      <c r="Z45" s="15">
        <f t="shared" si="28"/>
        <v>36</v>
      </c>
      <c r="AA45" s="15">
        <f t="shared" si="28"/>
        <v>36</v>
      </c>
      <c r="AB45" s="15">
        <f t="shared" si="28"/>
        <v>36</v>
      </c>
      <c r="AC45" s="15">
        <f t="shared" si="28"/>
        <v>36</v>
      </c>
      <c r="AD45" s="15">
        <f t="shared" si="28"/>
        <v>36</v>
      </c>
      <c r="AE45" s="15">
        <f t="shared" si="28"/>
        <v>36</v>
      </c>
      <c r="AF45" s="15">
        <f t="shared" si="28"/>
        <v>36</v>
      </c>
      <c r="AG45" s="15">
        <f t="shared" si="28"/>
        <v>36</v>
      </c>
      <c r="AH45" s="15">
        <f t="shared" si="28"/>
        <v>36</v>
      </c>
      <c r="AI45" s="15">
        <f t="shared" si="28"/>
        <v>36</v>
      </c>
      <c r="AJ45" s="15">
        <f t="shared" si="28"/>
        <v>36</v>
      </c>
      <c r="AK45" s="15">
        <f t="shared" si="28"/>
        <v>36</v>
      </c>
      <c r="AL45" s="15">
        <f t="shared" si="28"/>
        <v>36</v>
      </c>
      <c r="AM45" s="15">
        <f t="shared" si="28"/>
        <v>36</v>
      </c>
      <c r="AN45" s="15">
        <f t="shared" si="28"/>
        <v>36</v>
      </c>
      <c r="AO45" s="15">
        <f t="shared" si="28"/>
        <v>36</v>
      </c>
      <c r="AP45" s="15">
        <f t="shared" si="28"/>
        <v>36</v>
      </c>
      <c r="AQ45" s="15">
        <f t="shared" si="28"/>
        <v>36</v>
      </c>
      <c r="AR45" s="15">
        <f t="shared" si="28"/>
        <v>36</v>
      </c>
      <c r="AS45" s="15">
        <v>6</v>
      </c>
      <c r="AT45" s="15">
        <f>AT31+AT29+AT27+AT23+AT21+AT19+AT17+AT15+AT13+AT11+AT25</f>
        <v>0</v>
      </c>
      <c r="AU45" s="15"/>
      <c r="AV45" s="98">
        <f>AV41+AV39+AV33+AV31+AV29+AV27+AV25+AV23+AV21+AV19+AV17+AV15+AV13+AV11+AV9</f>
        <v>738</v>
      </c>
      <c r="AW45" s="36"/>
      <c r="AX45" s="36"/>
      <c r="AY45" s="36"/>
      <c r="AZ45" s="36"/>
      <c r="BA45" s="36"/>
      <c r="BB45" s="36"/>
      <c r="BC45" s="36"/>
      <c r="BD45" s="36"/>
      <c r="BE45" s="84">
        <f t="shared" si="1"/>
        <v>1314</v>
      </c>
      <c r="BF45" s="92"/>
    </row>
    <row r="46" spans="1:58" ht="15.75" customHeight="1">
      <c r="A46" s="184"/>
      <c r="B46" s="209"/>
      <c r="C46" s="210"/>
      <c r="D46" s="210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174" t="s">
        <v>77</v>
      </c>
      <c r="V46" s="175"/>
      <c r="W46" s="74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74" t="s">
        <v>77</v>
      </c>
      <c r="AT46" s="175"/>
      <c r="AU46" s="88"/>
      <c r="AV46" s="15"/>
      <c r="AW46" s="36"/>
      <c r="AX46" s="36"/>
      <c r="AY46" s="36"/>
      <c r="AZ46" s="36"/>
      <c r="BA46" s="36"/>
      <c r="BB46" s="36"/>
      <c r="BC46" s="36"/>
      <c r="BD46" s="36"/>
      <c r="BE46" s="13"/>
      <c r="BF46" s="92"/>
    </row>
    <row r="47" spans="1:58" ht="15.75" customHeight="1">
      <c r="A47" s="184"/>
      <c r="B47" s="211" t="s">
        <v>148</v>
      </c>
      <c r="C47" s="211"/>
      <c r="D47" s="211"/>
      <c r="E47" s="23">
        <f aca="true" t="shared" si="29" ref="E47:V47">E32+E30+E28+E26+E24+E18+E16+E14+E12+E10+E22+E20</f>
        <v>6</v>
      </c>
      <c r="F47" s="23">
        <f t="shared" si="29"/>
        <v>11</v>
      </c>
      <c r="G47" s="23">
        <f t="shared" si="29"/>
        <v>10</v>
      </c>
      <c r="H47" s="23">
        <f t="shared" si="29"/>
        <v>10</v>
      </c>
      <c r="I47" s="23">
        <f t="shared" si="29"/>
        <v>10</v>
      </c>
      <c r="J47" s="23">
        <f t="shared" si="29"/>
        <v>9</v>
      </c>
      <c r="K47" s="23">
        <f t="shared" si="29"/>
        <v>10</v>
      </c>
      <c r="L47" s="23">
        <f t="shared" si="29"/>
        <v>10</v>
      </c>
      <c r="M47" s="23">
        <f t="shared" si="29"/>
        <v>11</v>
      </c>
      <c r="N47" s="23">
        <f t="shared" si="29"/>
        <v>10</v>
      </c>
      <c r="O47" s="23">
        <f t="shared" si="29"/>
        <v>10</v>
      </c>
      <c r="P47" s="23">
        <f t="shared" si="29"/>
        <v>10</v>
      </c>
      <c r="Q47" s="23">
        <f t="shared" si="29"/>
        <v>10</v>
      </c>
      <c r="R47" s="23">
        <f t="shared" si="29"/>
        <v>10</v>
      </c>
      <c r="S47" s="23">
        <f t="shared" si="29"/>
        <v>10</v>
      </c>
      <c r="T47" s="23">
        <f t="shared" si="29"/>
        <v>10</v>
      </c>
      <c r="U47" s="23">
        <f t="shared" si="29"/>
        <v>10</v>
      </c>
      <c r="V47" s="23">
        <f t="shared" si="29"/>
        <v>0</v>
      </c>
      <c r="W47" s="74">
        <f>W45/2</f>
        <v>288</v>
      </c>
      <c r="X47" s="23">
        <f aca="true" t="shared" si="30" ref="X47:AT47">X32+X30+X28+X24+X22+X20+X18+X16+X14+X12+X10</f>
        <v>4</v>
      </c>
      <c r="Y47" s="23">
        <f t="shared" si="30"/>
        <v>12</v>
      </c>
      <c r="Z47" s="23">
        <f t="shared" si="30"/>
        <v>11</v>
      </c>
      <c r="AA47" s="23">
        <f t="shared" si="30"/>
        <v>12</v>
      </c>
      <c r="AB47" s="23">
        <f t="shared" si="30"/>
        <v>11</v>
      </c>
      <c r="AC47" s="23">
        <f t="shared" si="30"/>
        <v>13</v>
      </c>
      <c r="AD47" s="23">
        <f t="shared" si="30"/>
        <v>10</v>
      </c>
      <c r="AE47" s="23">
        <f t="shared" si="30"/>
        <v>12</v>
      </c>
      <c r="AF47" s="23">
        <f t="shared" si="30"/>
        <v>10</v>
      </c>
      <c r="AG47" s="23">
        <f t="shared" si="30"/>
        <v>12</v>
      </c>
      <c r="AH47" s="23">
        <f t="shared" si="30"/>
        <v>10</v>
      </c>
      <c r="AI47" s="23">
        <f t="shared" si="30"/>
        <v>12</v>
      </c>
      <c r="AJ47" s="23">
        <f t="shared" si="30"/>
        <v>10</v>
      </c>
      <c r="AK47" s="23">
        <f t="shared" si="30"/>
        <v>12</v>
      </c>
      <c r="AL47" s="23">
        <f t="shared" si="30"/>
        <v>10</v>
      </c>
      <c r="AM47" s="23">
        <f t="shared" si="30"/>
        <v>12</v>
      </c>
      <c r="AN47" s="23">
        <f t="shared" si="30"/>
        <v>11</v>
      </c>
      <c r="AO47" s="23">
        <f t="shared" si="30"/>
        <v>13</v>
      </c>
      <c r="AP47" s="23">
        <f t="shared" si="30"/>
        <v>13</v>
      </c>
      <c r="AQ47" s="23">
        <f t="shared" si="30"/>
        <v>15</v>
      </c>
      <c r="AR47" s="23">
        <f t="shared" si="30"/>
        <v>13</v>
      </c>
      <c r="AS47" s="23">
        <f t="shared" si="30"/>
        <v>1</v>
      </c>
      <c r="AT47" s="23">
        <f t="shared" si="30"/>
        <v>0</v>
      </c>
      <c r="AU47" s="16"/>
      <c r="AV47" s="15">
        <f>AV45/2</f>
        <v>369</v>
      </c>
      <c r="AW47" s="16"/>
      <c r="AX47" s="16"/>
      <c r="AY47" s="16"/>
      <c r="AZ47" s="16"/>
      <c r="BA47" s="16"/>
      <c r="BB47" s="16"/>
      <c r="BC47" s="16"/>
      <c r="BD47" s="16"/>
      <c r="BE47" s="15">
        <f>BE45/2</f>
        <v>657</v>
      </c>
      <c r="BF47" s="92"/>
    </row>
    <row r="48" spans="1:58" ht="20.25" customHeight="1">
      <c r="A48" s="184"/>
      <c r="B48" s="202" t="s">
        <v>109</v>
      </c>
      <c r="C48" s="202"/>
      <c r="D48" s="202"/>
      <c r="E48" s="23">
        <f>E47+E45</f>
        <v>18</v>
      </c>
      <c r="F48" s="23">
        <f aca="true" t="shared" si="31" ref="F48:V48">F47+F45</f>
        <v>47</v>
      </c>
      <c r="G48" s="23">
        <f t="shared" si="31"/>
        <v>46</v>
      </c>
      <c r="H48" s="23">
        <f t="shared" si="31"/>
        <v>46</v>
      </c>
      <c r="I48" s="23">
        <f t="shared" si="31"/>
        <v>46</v>
      </c>
      <c r="J48" s="23">
        <f t="shared" si="31"/>
        <v>45</v>
      </c>
      <c r="K48" s="23">
        <f t="shared" si="31"/>
        <v>46</v>
      </c>
      <c r="L48" s="23">
        <f t="shared" si="31"/>
        <v>46</v>
      </c>
      <c r="M48" s="23">
        <f t="shared" si="31"/>
        <v>47</v>
      </c>
      <c r="N48" s="23">
        <f t="shared" si="31"/>
        <v>46</v>
      </c>
      <c r="O48" s="23">
        <f t="shared" si="31"/>
        <v>46</v>
      </c>
      <c r="P48" s="23">
        <f t="shared" si="31"/>
        <v>46</v>
      </c>
      <c r="Q48" s="23">
        <f t="shared" si="31"/>
        <v>46</v>
      </c>
      <c r="R48" s="23">
        <f t="shared" si="31"/>
        <v>46</v>
      </c>
      <c r="S48" s="23">
        <f t="shared" si="31"/>
        <v>46</v>
      </c>
      <c r="T48" s="23">
        <f t="shared" si="31"/>
        <v>46</v>
      </c>
      <c r="U48" s="23">
        <f t="shared" si="31"/>
        <v>34</v>
      </c>
      <c r="V48" s="23">
        <f t="shared" si="31"/>
        <v>0</v>
      </c>
      <c r="W48" s="74"/>
      <c r="X48" s="23">
        <f>X47+X45</f>
        <v>16</v>
      </c>
      <c r="Y48" s="23">
        <f aca="true" t="shared" si="32" ref="Y48:AT48">Y47+Y45</f>
        <v>48</v>
      </c>
      <c r="Z48" s="23">
        <f t="shared" si="32"/>
        <v>47</v>
      </c>
      <c r="AA48" s="23">
        <f t="shared" si="32"/>
        <v>48</v>
      </c>
      <c r="AB48" s="23">
        <f t="shared" si="32"/>
        <v>47</v>
      </c>
      <c r="AC48" s="23">
        <f t="shared" si="32"/>
        <v>49</v>
      </c>
      <c r="AD48" s="23">
        <f t="shared" si="32"/>
        <v>46</v>
      </c>
      <c r="AE48" s="23">
        <f t="shared" si="32"/>
        <v>48</v>
      </c>
      <c r="AF48" s="23">
        <f t="shared" si="32"/>
        <v>46</v>
      </c>
      <c r="AG48" s="23">
        <f t="shared" si="32"/>
        <v>48</v>
      </c>
      <c r="AH48" s="23">
        <f t="shared" si="32"/>
        <v>46</v>
      </c>
      <c r="AI48" s="23">
        <f t="shared" si="32"/>
        <v>48</v>
      </c>
      <c r="AJ48" s="23">
        <f t="shared" si="32"/>
        <v>46</v>
      </c>
      <c r="AK48" s="23">
        <f t="shared" si="32"/>
        <v>48</v>
      </c>
      <c r="AL48" s="23">
        <f t="shared" si="32"/>
        <v>46</v>
      </c>
      <c r="AM48" s="23">
        <f t="shared" si="32"/>
        <v>48</v>
      </c>
      <c r="AN48" s="23">
        <f t="shared" si="32"/>
        <v>47</v>
      </c>
      <c r="AO48" s="23">
        <f t="shared" si="32"/>
        <v>49</v>
      </c>
      <c r="AP48" s="23">
        <f t="shared" si="32"/>
        <v>49</v>
      </c>
      <c r="AQ48" s="23">
        <f t="shared" si="32"/>
        <v>51</v>
      </c>
      <c r="AR48" s="23">
        <f t="shared" si="32"/>
        <v>49</v>
      </c>
      <c r="AS48" s="23">
        <f t="shared" si="32"/>
        <v>7</v>
      </c>
      <c r="AT48" s="23">
        <f t="shared" si="32"/>
        <v>0</v>
      </c>
      <c r="AU48" s="72"/>
      <c r="AV48" s="15"/>
      <c r="AW48" s="15"/>
      <c r="AX48" s="15"/>
      <c r="AY48" s="15"/>
      <c r="AZ48" s="15"/>
      <c r="BA48" s="15"/>
      <c r="BB48" s="15"/>
      <c r="BC48" s="15"/>
      <c r="BD48" s="15"/>
      <c r="BE48" s="16"/>
      <c r="BF48" s="92"/>
    </row>
    <row r="49" spans="2:57" ht="15.75">
      <c r="B49" s="2"/>
      <c r="C49" s="2"/>
      <c r="D49" s="2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7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</row>
    <row r="50" spans="2:57" ht="15.75">
      <c r="B50" s="2"/>
      <c r="C50" s="2"/>
      <c r="D50" s="2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7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7"/>
    </row>
    <row r="51" spans="2:57" ht="15.75">
      <c r="B51" s="2"/>
      <c r="C51" s="2"/>
      <c r="D51" s="2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7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7"/>
    </row>
    <row r="52" spans="2:57" ht="15.75">
      <c r="B52" s="2"/>
      <c r="C52" s="2"/>
      <c r="D52" s="2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7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</row>
    <row r="53" spans="2:57" ht="15.75">
      <c r="B53" s="2"/>
      <c r="C53" s="2"/>
      <c r="D53" s="2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7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7"/>
    </row>
    <row r="54" spans="2:57" ht="15.75">
      <c r="B54" s="2"/>
      <c r="C54" s="2"/>
      <c r="D54" s="2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7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7"/>
    </row>
    <row r="55" spans="2:57" ht="15.75">
      <c r="B55" s="2"/>
      <c r="C55" s="2"/>
      <c r="D55" s="2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7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7"/>
    </row>
    <row r="56" spans="2:57" ht="15.75">
      <c r="B56" s="2"/>
      <c r="C56" s="2"/>
      <c r="D56" s="2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7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7"/>
    </row>
    <row r="57" spans="2:57" ht="15.75">
      <c r="B57" s="2"/>
      <c r="C57" s="2"/>
      <c r="D57" s="2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7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7"/>
    </row>
    <row r="58" spans="2:57" ht="15.75">
      <c r="B58" s="2"/>
      <c r="C58" s="2"/>
      <c r="D58" s="2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7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7"/>
    </row>
    <row r="59" spans="2:57" ht="15.75">
      <c r="B59" s="2"/>
      <c r="C59" s="2"/>
      <c r="D59" s="2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7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7"/>
    </row>
    <row r="60" spans="2:57" ht="15.75">
      <c r="B60" s="2"/>
      <c r="C60" s="2"/>
      <c r="D60" s="2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7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7"/>
    </row>
    <row r="61" spans="2:57" ht="15.75">
      <c r="B61" s="2"/>
      <c r="C61" s="2"/>
      <c r="D61" s="2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7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7"/>
    </row>
    <row r="62" spans="2:57" ht="15.75">
      <c r="B62" s="2"/>
      <c r="C62" s="2"/>
      <c r="D62" s="2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7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7"/>
    </row>
    <row r="63" spans="2:57" ht="15.75">
      <c r="B63" s="2"/>
      <c r="C63" s="2"/>
      <c r="D63" s="2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7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7"/>
    </row>
    <row r="64" spans="2:57" ht="15.75">
      <c r="B64" s="2"/>
      <c r="C64" s="2"/>
      <c r="D64" s="2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7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7"/>
    </row>
    <row r="65" spans="2:57" ht="15.75">
      <c r="B65" s="2"/>
      <c r="C65" s="2"/>
      <c r="D65" s="2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7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7"/>
    </row>
    <row r="66" spans="2:57" ht="15.75">
      <c r="B66" s="2"/>
      <c r="C66" s="2"/>
      <c r="D66" s="2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7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7"/>
    </row>
    <row r="67" spans="2:57" ht="15.75">
      <c r="B67" s="2"/>
      <c r="C67" s="2"/>
      <c r="D67" s="2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7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7"/>
    </row>
    <row r="68" spans="2:57" ht="15.75"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7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7"/>
    </row>
    <row r="69" spans="2:57" ht="15.75">
      <c r="B69" s="2"/>
      <c r="C69" s="2"/>
      <c r="D69" s="2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7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7"/>
    </row>
    <row r="70" spans="2:57" ht="15.75">
      <c r="B70" s="2"/>
      <c r="C70" s="2"/>
      <c r="D70" s="2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7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7"/>
    </row>
    <row r="71" spans="2:57" ht="15.75">
      <c r="B71" s="2"/>
      <c r="C71" s="2"/>
      <c r="D71" s="2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7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7"/>
    </row>
    <row r="72" spans="2:57" ht="15.75"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7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7"/>
    </row>
    <row r="73" spans="2:57" ht="15.75">
      <c r="B73" s="2"/>
      <c r="C73" s="2"/>
      <c r="D73" s="2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7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7"/>
    </row>
    <row r="74" spans="2:57" ht="15.75"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7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7"/>
    </row>
    <row r="75" spans="2:57" ht="15.75"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7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7"/>
    </row>
    <row r="76" spans="2:57" ht="15.75"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7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7"/>
    </row>
    <row r="77" spans="2:57" ht="15.75"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7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7"/>
    </row>
    <row r="78" spans="2:57" ht="15.75"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7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7"/>
    </row>
    <row r="79" spans="2:57" ht="15.75"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7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7"/>
    </row>
    <row r="80" spans="2:57" ht="15.75"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7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7"/>
    </row>
    <row r="81" spans="2:57" ht="15.75"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7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7"/>
    </row>
    <row r="82" spans="2:57" ht="15.75"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7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7"/>
    </row>
    <row r="83" spans="2:57" ht="15.75"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7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7"/>
    </row>
    <row r="84" spans="2:57" ht="15.75"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7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7"/>
    </row>
    <row r="85" spans="2:57" ht="15.75"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7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7"/>
    </row>
    <row r="86" spans="2:57" ht="15.75"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7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7"/>
    </row>
    <row r="87" spans="2:57" ht="15.75"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7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7"/>
    </row>
    <row r="88" spans="2:57" ht="15.75"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7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7"/>
    </row>
    <row r="89" spans="2:57" ht="15.75"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7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7"/>
    </row>
    <row r="90" spans="2:57" ht="15.75"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7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7"/>
    </row>
    <row r="91" spans="2:57" ht="15.75"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7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7"/>
    </row>
    <row r="92" spans="2:57" ht="15.75"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7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7"/>
    </row>
    <row r="93" spans="2:57" ht="15.75">
      <c r="B93" s="2"/>
      <c r="C93" s="2"/>
      <c r="D93" s="2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7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7"/>
    </row>
    <row r="94" spans="2:57" ht="15.75">
      <c r="B94" s="2"/>
      <c r="C94" s="2"/>
      <c r="D94" s="2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7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7"/>
    </row>
    <row r="95" spans="2:57" ht="15.75">
      <c r="B95" s="2"/>
      <c r="C95" s="2"/>
      <c r="D95" s="2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7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7"/>
    </row>
    <row r="96" spans="2:57" ht="15.75">
      <c r="B96" s="2"/>
      <c r="C96" s="2"/>
      <c r="D96" s="2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7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7"/>
    </row>
    <row r="97" spans="2:57" ht="15.75">
      <c r="B97" s="2"/>
      <c r="C97" s="2"/>
      <c r="D97" s="2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7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7"/>
    </row>
    <row r="98" spans="2:57" ht="15.75">
      <c r="B98" s="2"/>
      <c r="C98" s="2"/>
      <c r="D98" s="2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7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7"/>
    </row>
    <row r="99" spans="2:57" ht="15.75">
      <c r="B99" s="2"/>
      <c r="C99" s="2"/>
      <c r="D99" s="2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7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7"/>
    </row>
    <row r="100" spans="2:57" ht="15.75">
      <c r="B100" s="2"/>
      <c r="C100" s="2"/>
      <c r="D100" s="2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7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7"/>
    </row>
    <row r="101" spans="2:57" ht="15.75">
      <c r="B101" s="2"/>
      <c r="C101" s="2"/>
      <c r="D101" s="2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7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7"/>
    </row>
    <row r="102" spans="2:57" ht="15.75">
      <c r="B102" s="2"/>
      <c r="C102" s="2"/>
      <c r="D102" s="2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7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7"/>
    </row>
    <row r="103" spans="2:57" ht="15.75">
      <c r="B103" s="2"/>
      <c r="C103" s="2"/>
      <c r="D103" s="2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7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7"/>
    </row>
    <row r="104" spans="2:57" ht="15.75">
      <c r="B104" s="2"/>
      <c r="C104" s="2"/>
      <c r="D104" s="2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7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7"/>
    </row>
    <row r="105" spans="2:57" ht="15.75">
      <c r="B105" s="2"/>
      <c r="C105" s="2"/>
      <c r="D105" s="2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7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7"/>
    </row>
    <row r="106" spans="2:57" ht="15.75">
      <c r="B106" s="2"/>
      <c r="C106" s="2"/>
      <c r="D106" s="2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7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7"/>
    </row>
    <row r="107" spans="2:57" ht="15.75">
      <c r="B107" s="2"/>
      <c r="C107" s="2"/>
      <c r="D107" s="2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7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7"/>
    </row>
    <row r="108" spans="2:57" ht="15.75">
      <c r="B108" s="2"/>
      <c r="C108" s="2"/>
      <c r="D108" s="2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7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7"/>
    </row>
    <row r="109" spans="2:57" ht="15.75">
      <c r="B109" s="2"/>
      <c r="C109" s="2"/>
      <c r="D109" s="2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7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7"/>
    </row>
    <row r="110" spans="2:57" ht="15.75">
      <c r="B110" s="2"/>
      <c r="C110" s="2"/>
      <c r="D110" s="2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7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7"/>
    </row>
    <row r="111" spans="2:57" ht="15.75">
      <c r="B111" s="2"/>
      <c r="C111" s="2"/>
      <c r="D111" s="2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7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7"/>
    </row>
    <row r="112" spans="2:57" ht="15.75">
      <c r="B112" s="2"/>
      <c r="C112" s="2"/>
      <c r="D112" s="2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7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7"/>
    </row>
    <row r="113" spans="2:57" ht="15.75"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7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7"/>
    </row>
    <row r="114" spans="2:57" ht="15.75"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7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7"/>
    </row>
    <row r="115" spans="2:57" ht="15.75"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7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7"/>
    </row>
    <row r="116" spans="2:57" ht="15.75"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7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7"/>
    </row>
    <row r="117" spans="2:57" ht="15.75"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7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7"/>
    </row>
    <row r="118" spans="2:57" ht="15.75"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7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7"/>
    </row>
    <row r="119" spans="2:57" ht="15.75"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7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7"/>
    </row>
    <row r="120" spans="2:57" ht="15.75"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7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7"/>
    </row>
    <row r="121" spans="2:57" ht="15.75"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7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7"/>
    </row>
    <row r="122" spans="2:57" ht="15.75"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7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7"/>
    </row>
    <row r="123" spans="2:57" ht="15.75"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7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7"/>
    </row>
    <row r="124" spans="2:57" ht="15.75"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7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7"/>
    </row>
    <row r="125" spans="2:57" ht="15.75"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7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7"/>
    </row>
    <row r="126" spans="2:57" ht="15.75"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7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7"/>
    </row>
    <row r="127" spans="2:57" ht="15.75"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7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7"/>
    </row>
    <row r="128" spans="2:57" ht="15.75"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7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7"/>
    </row>
    <row r="129" spans="2:57" ht="15.75"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7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7"/>
    </row>
    <row r="130" spans="2:57" ht="15.75"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7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7"/>
    </row>
    <row r="131" spans="2:57" ht="15.75"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7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7"/>
    </row>
    <row r="132" spans="2:57" ht="15.75"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7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7"/>
    </row>
    <row r="133" spans="2:57" ht="15.75"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7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7"/>
    </row>
    <row r="134" spans="2:57" ht="15.75"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7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7"/>
    </row>
    <row r="135" spans="2:57" ht="15.75"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7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7"/>
    </row>
    <row r="136" spans="2:57" ht="15.75"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7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7"/>
    </row>
    <row r="137" spans="2:57" ht="15.75"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7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7"/>
    </row>
    <row r="138" spans="2:57" ht="15.75"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7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7"/>
    </row>
    <row r="139" spans="2:57" ht="15.75"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7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7"/>
    </row>
    <row r="140" spans="2:57" ht="15.75"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7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7"/>
    </row>
    <row r="141" spans="2:57" ht="15.75"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7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7"/>
    </row>
    <row r="142" spans="2:57" ht="15.75"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7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7"/>
    </row>
    <row r="143" spans="2:57" ht="15.75"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7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7"/>
    </row>
    <row r="144" spans="2:57" ht="15.75"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7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7"/>
    </row>
    <row r="145" spans="2:57" ht="15.75"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7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7"/>
    </row>
    <row r="146" spans="2:57" ht="15.75"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7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7"/>
    </row>
    <row r="147" spans="2:57" ht="15.75"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7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7"/>
    </row>
    <row r="148" spans="2:57" ht="15.75"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7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7"/>
    </row>
    <row r="149" spans="2:57" ht="15.75"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7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7"/>
    </row>
    <row r="150" spans="2:57" ht="15.75"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7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7"/>
    </row>
    <row r="151" spans="2:57" ht="15.75"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7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7"/>
    </row>
    <row r="152" spans="2:57" ht="15.75"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7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7"/>
    </row>
    <row r="153" spans="2:57" ht="15.75"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7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7"/>
    </row>
    <row r="154" spans="2:57" ht="15.75"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7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7"/>
    </row>
    <row r="155" spans="2:57" ht="15.75"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7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7"/>
    </row>
    <row r="156" spans="2:57" ht="15.75"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7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7"/>
    </row>
    <row r="157" spans="2:57" ht="15.75"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7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7"/>
    </row>
    <row r="158" spans="2:57" ht="15.75"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7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7"/>
    </row>
    <row r="159" spans="2:57" ht="15.75"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7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7"/>
    </row>
    <row r="160" spans="2:57" ht="15.75"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7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7"/>
    </row>
    <row r="161" spans="2:57" ht="15.75"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7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7"/>
    </row>
    <row r="162" spans="2:57" ht="15.75"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7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7"/>
    </row>
    <row r="163" spans="2:57" ht="15.75"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7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7"/>
    </row>
    <row r="164" spans="2:57" ht="15.75"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7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7"/>
    </row>
    <row r="165" spans="2:57" ht="15.75"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7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7"/>
    </row>
    <row r="166" spans="2:57" ht="15.75"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7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7"/>
    </row>
    <row r="167" spans="2:57" ht="15.75"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7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7"/>
    </row>
    <row r="168" spans="2:57" ht="15.75"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7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7"/>
    </row>
    <row r="169" spans="2:57" ht="15.75"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7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7"/>
    </row>
    <row r="170" spans="2:57" ht="15.75"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7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7"/>
    </row>
    <row r="171" spans="2:57" ht="15.75"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7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7"/>
    </row>
    <row r="172" spans="2:57" ht="15.75"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7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7"/>
    </row>
    <row r="173" spans="2:57" ht="15.75"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7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7"/>
    </row>
    <row r="174" spans="2:57" ht="15.75"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7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7"/>
    </row>
    <row r="175" spans="2:57" ht="15.75"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7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7"/>
    </row>
    <row r="176" spans="2:57" ht="15.75"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7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7"/>
    </row>
    <row r="177" spans="2:57" ht="15.75"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7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7"/>
    </row>
    <row r="178" spans="2:57" ht="15.75"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7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7"/>
    </row>
    <row r="179" spans="2:57" ht="15.75"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7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7"/>
    </row>
    <row r="180" spans="2:57" ht="15.75"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7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7"/>
    </row>
    <row r="181" spans="2:57" ht="15.75"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7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7"/>
    </row>
    <row r="182" spans="2:57" ht="15.75"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7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7"/>
    </row>
    <row r="183" spans="2:57" ht="15.75"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7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7"/>
    </row>
    <row r="184" spans="2:57" ht="15.75"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7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7"/>
    </row>
    <row r="185" spans="2:57" ht="15.75"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7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7"/>
    </row>
    <row r="186" spans="2:57" ht="15.75"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7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7"/>
    </row>
    <row r="187" spans="2:57" ht="15.75"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7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7"/>
    </row>
    <row r="188" spans="2:57" ht="15.75"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7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7"/>
    </row>
    <row r="189" spans="2:57" ht="15.75"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7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7"/>
    </row>
    <row r="190" spans="2:57" ht="15.75"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7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7"/>
    </row>
    <row r="191" spans="2:57" ht="15.75"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7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7"/>
    </row>
    <row r="192" spans="2:57" ht="15.75"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7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7"/>
    </row>
    <row r="193" spans="2:57" ht="15.75"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7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7"/>
    </row>
    <row r="194" spans="2:57" ht="15.75"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7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7"/>
    </row>
    <row r="195" spans="2:57" ht="15.75"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7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7"/>
    </row>
    <row r="196" spans="2:57" ht="15.75"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7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7"/>
    </row>
    <row r="197" spans="2:57" ht="15.75"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7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7"/>
    </row>
    <row r="198" spans="2:57" ht="15.75"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7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7"/>
    </row>
    <row r="199" spans="2:57" ht="15.75"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7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7"/>
    </row>
    <row r="200" spans="2:57" ht="15.75"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7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7"/>
    </row>
    <row r="201" spans="2:57" ht="15.75"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7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7"/>
    </row>
    <row r="202" spans="2:57" ht="15.75"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7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7"/>
    </row>
    <row r="203" spans="2:57" ht="15.75"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7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7"/>
    </row>
    <row r="204" spans="2:57" ht="15.75"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7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7"/>
    </row>
    <row r="205" spans="2:57" ht="15.75"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7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7"/>
    </row>
    <row r="206" spans="2:57" ht="15.75"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7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7"/>
    </row>
    <row r="207" spans="2:57" ht="15.75"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7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7"/>
    </row>
    <row r="208" spans="2:57" ht="15.75"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7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7"/>
    </row>
    <row r="209" spans="2:57" ht="15.75"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7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7"/>
    </row>
    <row r="210" spans="2:57" ht="15.75"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7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7"/>
    </row>
    <row r="211" spans="2:57" ht="15.75"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7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7"/>
    </row>
    <row r="212" spans="2:57" ht="15.75"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7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7"/>
    </row>
    <row r="213" spans="2:57" ht="15.75"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7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7"/>
    </row>
    <row r="214" spans="2:57" ht="15.75"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7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7"/>
    </row>
    <row r="215" spans="2:57" ht="15.75"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7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7"/>
    </row>
    <row r="216" spans="2:57" ht="15.75"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7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7"/>
    </row>
    <row r="217" spans="2:57" ht="15.75"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7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7"/>
    </row>
    <row r="218" spans="2:57" ht="15.75"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7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7"/>
    </row>
    <row r="219" spans="2:57" ht="15.75"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7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7"/>
    </row>
    <row r="220" spans="2:57" ht="15.75"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7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7"/>
    </row>
    <row r="221" spans="2:57" ht="15.75"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7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7"/>
    </row>
    <row r="222" spans="2:57" ht="15.75"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7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7"/>
    </row>
    <row r="223" spans="2:57" ht="15.75"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7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7"/>
    </row>
    <row r="224" spans="2:57" ht="15.75"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7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7"/>
    </row>
    <row r="225" spans="2:57" ht="15.75"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7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7"/>
    </row>
    <row r="226" spans="2:57" ht="15.75"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7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7"/>
    </row>
    <row r="227" spans="2:57" ht="15.75"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7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7"/>
    </row>
    <row r="228" spans="2:57" ht="15.75"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7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7"/>
    </row>
    <row r="229" spans="2:57" ht="15.75"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7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7"/>
    </row>
    <row r="230" spans="2:57" ht="15.75"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7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7"/>
    </row>
    <row r="231" spans="2:57" ht="15.75"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7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7"/>
    </row>
    <row r="232" spans="2:57" ht="15.75"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7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7"/>
    </row>
    <row r="233" spans="2:57" ht="15.75"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7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7"/>
    </row>
    <row r="234" spans="2:57" ht="15.75"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7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7"/>
    </row>
    <row r="235" spans="2:57" ht="15.75"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7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7"/>
    </row>
    <row r="236" spans="2:57" ht="15.75"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7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7"/>
    </row>
    <row r="237" spans="2:57" ht="15.75"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7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7"/>
    </row>
    <row r="238" spans="2:57" ht="15.75"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7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7"/>
    </row>
    <row r="239" spans="2:57" ht="15.75"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7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7"/>
    </row>
    <row r="240" spans="2:57" ht="15.75"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7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7"/>
    </row>
    <row r="241" spans="2:57" ht="15.75"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7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7"/>
    </row>
    <row r="242" spans="2:57" ht="15.75"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7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7"/>
    </row>
    <row r="243" spans="2:57" ht="15.75"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7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7"/>
    </row>
  </sheetData>
  <sheetProtection/>
  <mergeCells count="63">
    <mergeCell ref="E1:BF1"/>
    <mergeCell ref="B45:D45"/>
    <mergeCell ref="B46:D46"/>
    <mergeCell ref="B47:D47"/>
    <mergeCell ref="B19:B20"/>
    <mergeCell ref="C19:C20"/>
    <mergeCell ref="B21:B22"/>
    <mergeCell ref="C21:C22"/>
    <mergeCell ref="B23:B24"/>
    <mergeCell ref="C23:C24"/>
    <mergeCell ref="D2:D6"/>
    <mergeCell ref="B48:D48"/>
    <mergeCell ref="AW2:AZ2"/>
    <mergeCell ref="BB2:BD2"/>
    <mergeCell ref="AF2:AH2"/>
    <mergeCell ref="AJ2:AL2"/>
    <mergeCell ref="O2:Q2"/>
    <mergeCell ref="B17:B18"/>
    <mergeCell ref="C17:C18"/>
    <mergeCell ref="AB2:AD2"/>
    <mergeCell ref="E3:BE3"/>
    <mergeCell ref="E5:BE5"/>
    <mergeCell ref="S2:U2"/>
    <mergeCell ref="F2:H2"/>
    <mergeCell ref="J2:M2"/>
    <mergeCell ref="Y2:Z2"/>
    <mergeCell ref="C11:C12"/>
    <mergeCell ref="B13:B14"/>
    <mergeCell ref="C13:C14"/>
    <mergeCell ref="B15:B16"/>
    <mergeCell ref="A2:A6"/>
    <mergeCell ref="B2:B6"/>
    <mergeCell ref="C2:C6"/>
    <mergeCell ref="C15:C16"/>
    <mergeCell ref="B25:B26"/>
    <mergeCell ref="C25:C26"/>
    <mergeCell ref="B27:B28"/>
    <mergeCell ref="C27:C28"/>
    <mergeCell ref="A7:A48"/>
    <mergeCell ref="B7:B8"/>
    <mergeCell ref="C7:C8"/>
    <mergeCell ref="B9:B10"/>
    <mergeCell ref="C9:C10"/>
    <mergeCell ref="B11:B12"/>
    <mergeCell ref="C41:C42"/>
    <mergeCell ref="B35:B36"/>
    <mergeCell ref="B37:B38"/>
    <mergeCell ref="B39:B40"/>
    <mergeCell ref="B41:B42"/>
    <mergeCell ref="B33:B34"/>
    <mergeCell ref="C33:C34"/>
    <mergeCell ref="C37:C38"/>
    <mergeCell ref="C39:C40"/>
    <mergeCell ref="AS27:AT27"/>
    <mergeCell ref="AS46:AT46"/>
    <mergeCell ref="U46:V46"/>
    <mergeCell ref="B29:B30"/>
    <mergeCell ref="C29:C30"/>
    <mergeCell ref="B31:B32"/>
    <mergeCell ref="C31:C32"/>
    <mergeCell ref="C43:C44"/>
    <mergeCell ref="B43:B44"/>
    <mergeCell ref="C35:C36"/>
  </mergeCells>
  <printOptions/>
  <pageMargins left="0.7" right="0.7" top="0.75" bottom="0.75" header="0.3" footer="0.3"/>
  <pageSetup fitToWidth="2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1"/>
  <sheetViews>
    <sheetView zoomScale="75" zoomScaleNormal="75" zoomScalePageLayoutView="0" workbookViewId="0" topLeftCell="A1">
      <pane xSplit="4" ySplit="6" topLeftCell="Y4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BF54"/>
    </sheetView>
  </sheetViews>
  <sheetFormatPr defaultColWidth="9.140625" defaultRowHeight="15"/>
  <cols>
    <col min="1" max="1" width="3.57421875" style="20" customWidth="1"/>
    <col min="2" max="2" width="11.57421875" style="20" customWidth="1"/>
    <col min="3" max="3" width="41.421875" style="20" customWidth="1"/>
    <col min="4" max="4" width="10.00390625" style="20" customWidth="1"/>
    <col min="5" max="5" width="4.7109375" style="20" customWidth="1"/>
    <col min="6" max="6" width="4.57421875" style="20" customWidth="1"/>
    <col min="7" max="12" width="4.7109375" style="20" customWidth="1"/>
    <col min="13" max="13" width="4.57421875" style="20" customWidth="1"/>
    <col min="14" max="21" width="4.7109375" style="20" customWidth="1"/>
    <col min="22" max="22" width="4.7109375" style="26" customWidth="1"/>
    <col min="23" max="23" width="4.7109375" style="27" customWidth="1"/>
    <col min="24" max="48" width="4.7109375" style="20" customWidth="1"/>
    <col min="49" max="49" width="4.7109375" style="26" customWidth="1"/>
    <col min="50" max="56" width="4.7109375" style="20" customWidth="1"/>
    <col min="57" max="57" width="6.421875" style="20" customWidth="1"/>
    <col min="58" max="16384" width="9.140625" style="20" customWidth="1"/>
  </cols>
  <sheetData>
    <row r="1" spans="1:58" ht="18.75">
      <c r="A1" s="123"/>
      <c r="B1" s="123"/>
      <c r="C1" s="123"/>
      <c r="D1" s="123"/>
      <c r="E1" s="207" t="s">
        <v>192</v>
      </c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</row>
    <row r="2" spans="1:58" s="22" customFormat="1" ht="75" customHeight="1">
      <c r="A2" s="188" t="s">
        <v>0</v>
      </c>
      <c r="B2" s="188" t="s">
        <v>1</v>
      </c>
      <c r="C2" s="189" t="s">
        <v>2</v>
      </c>
      <c r="D2" s="229" t="s">
        <v>3</v>
      </c>
      <c r="E2" s="18" t="s">
        <v>115</v>
      </c>
      <c r="F2" s="196" t="s">
        <v>4</v>
      </c>
      <c r="G2" s="196"/>
      <c r="H2" s="196"/>
      <c r="I2" s="17" t="s">
        <v>149</v>
      </c>
      <c r="J2" s="196" t="s">
        <v>5</v>
      </c>
      <c r="K2" s="196"/>
      <c r="L2" s="196"/>
      <c r="M2" s="196"/>
      <c r="N2" s="18" t="s">
        <v>150</v>
      </c>
      <c r="O2" s="195" t="s">
        <v>6</v>
      </c>
      <c r="P2" s="195"/>
      <c r="Q2" s="195"/>
      <c r="R2" s="18" t="s">
        <v>190</v>
      </c>
      <c r="S2" s="195" t="s">
        <v>7</v>
      </c>
      <c r="T2" s="195"/>
      <c r="U2" s="195"/>
      <c r="V2" s="19" t="s">
        <v>151</v>
      </c>
      <c r="W2" s="18" t="s">
        <v>152</v>
      </c>
      <c r="X2" s="18" t="s">
        <v>153</v>
      </c>
      <c r="Y2" s="197" t="s">
        <v>8</v>
      </c>
      <c r="Z2" s="198"/>
      <c r="AA2" s="18" t="s">
        <v>154</v>
      </c>
      <c r="AB2" s="195" t="s">
        <v>9</v>
      </c>
      <c r="AC2" s="206"/>
      <c r="AD2" s="206"/>
      <c r="AE2" s="18" t="s">
        <v>155</v>
      </c>
      <c r="AF2" s="195" t="s">
        <v>10</v>
      </c>
      <c r="AG2" s="195"/>
      <c r="AH2" s="195"/>
      <c r="AI2" s="18" t="s">
        <v>156</v>
      </c>
      <c r="AJ2" s="197" t="s">
        <v>11</v>
      </c>
      <c r="AK2" s="203"/>
      <c r="AL2" s="203"/>
      <c r="AM2" s="18" t="s">
        <v>157</v>
      </c>
      <c r="AN2" s="18" t="s">
        <v>158</v>
      </c>
      <c r="AO2" s="18" t="s">
        <v>159</v>
      </c>
      <c r="AP2" s="18" t="s">
        <v>160</v>
      </c>
      <c r="AQ2" s="18" t="s">
        <v>161</v>
      </c>
      <c r="AR2" s="18" t="s">
        <v>162</v>
      </c>
      <c r="AS2" s="18" t="s">
        <v>163</v>
      </c>
      <c r="AT2" s="18" t="s">
        <v>164</v>
      </c>
      <c r="AU2" s="18" t="s">
        <v>165</v>
      </c>
      <c r="AV2" s="18" t="s">
        <v>166</v>
      </c>
      <c r="AW2" s="195" t="s">
        <v>110</v>
      </c>
      <c r="AX2" s="195"/>
      <c r="AY2" s="195"/>
      <c r="AZ2" s="195"/>
      <c r="BA2" s="18" t="s">
        <v>167</v>
      </c>
      <c r="BB2" s="195" t="s">
        <v>12</v>
      </c>
      <c r="BC2" s="195"/>
      <c r="BD2" s="195"/>
      <c r="BE2" s="18" t="s">
        <v>168</v>
      </c>
      <c r="BF2" s="103" t="s">
        <v>13</v>
      </c>
    </row>
    <row r="3" spans="1:58" ht="15" customHeight="1">
      <c r="A3" s="188"/>
      <c r="B3" s="188"/>
      <c r="C3" s="190"/>
      <c r="D3" s="229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123"/>
      <c r="BF3" s="123"/>
    </row>
    <row r="4" spans="1:58" ht="15" customHeight="1">
      <c r="A4" s="188"/>
      <c r="B4" s="188"/>
      <c r="C4" s="190"/>
      <c r="D4" s="229"/>
      <c r="E4" s="124">
        <v>35</v>
      </c>
      <c r="F4" s="124">
        <v>36</v>
      </c>
      <c r="G4" s="124">
        <v>37</v>
      </c>
      <c r="H4" s="124">
        <v>38</v>
      </c>
      <c r="I4" s="124">
        <v>39</v>
      </c>
      <c r="J4" s="125">
        <v>40</v>
      </c>
      <c r="K4" s="126">
        <v>41</v>
      </c>
      <c r="L4" s="126">
        <v>42</v>
      </c>
      <c r="M4" s="126">
        <v>43</v>
      </c>
      <c r="N4" s="126">
        <v>44</v>
      </c>
      <c r="O4" s="126">
        <v>45</v>
      </c>
      <c r="P4" s="126">
        <v>46</v>
      </c>
      <c r="Q4" s="126">
        <v>47</v>
      </c>
      <c r="R4" s="126">
        <v>48</v>
      </c>
      <c r="S4" s="126">
        <v>49</v>
      </c>
      <c r="T4" s="126">
        <v>50</v>
      </c>
      <c r="U4" s="126">
        <v>51</v>
      </c>
      <c r="V4" s="116">
        <v>52</v>
      </c>
      <c r="W4" s="126">
        <v>1</v>
      </c>
      <c r="X4" s="126">
        <v>2</v>
      </c>
      <c r="Y4" s="126">
        <v>3</v>
      </c>
      <c r="Z4" s="126">
        <v>4</v>
      </c>
      <c r="AA4" s="126">
        <v>5</v>
      </c>
      <c r="AB4" s="126">
        <v>6</v>
      </c>
      <c r="AC4" s="126">
        <v>7</v>
      </c>
      <c r="AD4" s="126">
        <v>8</v>
      </c>
      <c r="AE4" s="126">
        <v>9</v>
      </c>
      <c r="AF4" s="126">
        <v>10</v>
      </c>
      <c r="AG4" s="126">
        <v>11</v>
      </c>
      <c r="AH4" s="126">
        <v>12</v>
      </c>
      <c r="AI4" s="126">
        <v>13</v>
      </c>
      <c r="AJ4" s="126">
        <v>14</v>
      </c>
      <c r="AK4" s="126">
        <v>15</v>
      </c>
      <c r="AL4" s="126">
        <v>16</v>
      </c>
      <c r="AM4" s="126">
        <v>17</v>
      </c>
      <c r="AN4" s="126">
        <v>18</v>
      </c>
      <c r="AO4" s="126">
        <v>19</v>
      </c>
      <c r="AP4" s="126">
        <v>20</v>
      </c>
      <c r="AQ4" s="126">
        <v>21</v>
      </c>
      <c r="AR4" s="126">
        <v>22</v>
      </c>
      <c r="AS4" s="126">
        <v>23</v>
      </c>
      <c r="AT4" s="126">
        <v>24</v>
      </c>
      <c r="AU4" s="126">
        <v>25</v>
      </c>
      <c r="AV4" s="126">
        <v>26</v>
      </c>
      <c r="AW4" s="127">
        <v>27</v>
      </c>
      <c r="AX4" s="126">
        <v>28</v>
      </c>
      <c r="AY4" s="126">
        <v>29</v>
      </c>
      <c r="AZ4" s="126">
        <v>30</v>
      </c>
      <c r="BA4" s="126">
        <v>31</v>
      </c>
      <c r="BB4" s="126">
        <v>32</v>
      </c>
      <c r="BC4" s="126">
        <v>33</v>
      </c>
      <c r="BD4" s="126">
        <v>34</v>
      </c>
      <c r="BE4" s="123"/>
      <c r="BF4" s="123"/>
    </row>
    <row r="5" spans="1:58" ht="15.75">
      <c r="A5" s="188"/>
      <c r="B5" s="188"/>
      <c r="C5" s="190"/>
      <c r="D5" s="229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23"/>
      <c r="BF5" s="123"/>
    </row>
    <row r="6" spans="1:58" ht="15" customHeight="1">
      <c r="A6" s="188"/>
      <c r="B6" s="188"/>
      <c r="C6" s="191"/>
      <c r="D6" s="229"/>
      <c r="E6" s="124">
        <v>1</v>
      </c>
      <c r="F6" s="124">
        <v>2</v>
      </c>
      <c r="G6" s="124">
        <v>3</v>
      </c>
      <c r="H6" s="124">
        <v>4</v>
      </c>
      <c r="I6" s="124">
        <v>5</v>
      </c>
      <c r="J6" s="124">
        <v>6</v>
      </c>
      <c r="K6" s="124">
        <v>7</v>
      </c>
      <c r="L6" s="124">
        <v>8</v>
      </c>
      <c r="M6" s="124">
        <v>9</v>
      </c>
      <c r="N6" s="124">
        <v>10</v>
      </c>
      <c r="O6" s="124">
        <v>11</v>
      </c>
      <c r="P6" s="124">
        <v>12</v>
      </c>
      <c r="Q6" s="124">
        <v>13</v>
      </c>
      <c r="R6" s="124">
        <v>14</v>
      </c>
      <c r="S6" s="124">
        <v>15</v>
      </c>
      <c r="T6" s="124">
        <v>16</v>
      </c>
      <c r="U6" s="124">
        <v>17</v>
      </c>
      <c r="V6" s="128">
        <v>18</v>
      </c>
      <c r="W6" s="124">
        <v>19</v>
      </c>
      <c r="X6" s="124">
        <v>20</v>
      </c>
      <c r="Y6" s="124">
        <v>21</v>
      </c>
      <c r="Z6" s="126">
        <v>22</v>
      </c>
      <c r="AA6" s="126">
        <v>23</v>
      </c>
      <c r="AB6" s="126">
        <v>24</v>
      </c>
      <c r="AC6" s="126">
        <v>25</v>
      </c>
      <c r="AD6" s="126">
        <v>26</v>
      </c>
      <c r="AE6" s="126">
        <v>27</v>
      </c>
      <c r="AF6" s="126">
        <v>28</v>
      </c>
      <c r="AG6" s="126">
        <v>29</v>
      </c>
      <c r="AH6" s="126">
        <v>30</v>
      </c>
      <c r="AI6" s="126">
        <v>31</v>
      </c>
      <c r="AJ6" s="126">
        <v>32</v>
      </c>
      <c r="AK6" s="126">
        <v>33</v>
      </c>
      <c r="AL6" s="126">
        <v>34</v>
      </c>
      <c r="AM6" s="126">
        <v>35</v>
      </c>
      <c r="AN6" s="126">
        <v>36</v>
      </c>
      <c r="AO6" s="126">
        <v>37</v>
      </c>
      <c r="AP6" s="116">
        <v>38</v>
      </c>
      <c r="AQ6" s="126">
        <v>39</v>
      </c>
      <c r="AR6" s="116">
        <v>40</v>
      </c>
      <c r="AS6" s="126">
        <v>41</v>
      </c>
      <c r="AT6" s="126">
        <v>42</v>
      </c>
      <c r="AU6" s="126">
        <v>43</v>
      </c>
      <c r="AV6" s="116">
        <v>44</v>
      </c>
      <c r="AW6" s="127">
        <v>45</v>
      </c>
      <c r="AX6" s="126">
        <v>46</v>
      </c>
      <c r="AY6" s="126">
        <v>47</v>
      </c>
      <c r="AZ6" s="126">
        <v>48</v>
      </c>
      <c r="BA6" s="126">
        <v>49</v>
      </c>
      <c r="BB6" s="126">
        <v>50</v>
      </c>
      <c r="BC6" s="126">
        <v>51</v>
      </c>
      <c r="BD6" s="126">
        <v>52</v>
      </c>
      <c r="BE6" s="123"/>
      <c r="BF6" s="123"/>
    </row>
    <row r="7" spans="1:58" ht="15.75" customHeight="1">
      <c r="A7" s="213" t="s">
        <v>18</v>
      </c>
      <c r="B7" s="215" t="s">
        <v>26</v>
      </c>
      <c r="C7" s="186" t="s">
        <v>25</v>
      </c>
      <c r="D7" s="16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90"/>
      <c r="U7" s="16"/>
      <c r="V7" s="74"/>
      <c r="W7" s="75"/>
      <c r="X7" s="15"/>
      <c r="Y7" s="15"/>
      <c r="Z7" s="15"/>
      <c r="AA7" s="74"/>
      <c r="AB7" s="74"/>
      <c r="AC7" s="74"/>
      <c r="AD7" s="15"/>
      <c r="AE7" s="15"/>
      <c r="AF7" s="15"/>
      <c r="AG7" s="15"/>
      <c r="AH7" s="15"/>
      <c r="AI7" s="15"/>
      <c r="AJ7" s="15"/>
      <c r="AK7" s="15"/>
      <c r="AL7" s="74"/>
      <c r="AM7" s="15"/>
      <c r="AN7" s="74"/>
      <c r="AO7" s="15"/>
      <c r="AP7" s="15"/>
      <c r="AQ7" s="15"/>
      <c r="AR7" s="15"/>
      <c r="AS7" s="15"/>
      <c r="AT7" s="15"/>
      <c r="AU7" s="16"/>
      <c r="AV7" s="76"/>
      <c r="AW7" s="120"/>
      <c r="AX7" s="77"/>
      <c r="AY7" s="77"/>
      <c r="AZ7" s="77"/>
      <c r="BA7" s="77"/>
      <c r="BB7" s="77"/>
      <c r="BC7" s="77"/>
      <c r="BD7" s="77"/>
      <c r="BE7" s="123"/>
      <c r="BF7" s="123"/>
    </row>
    <row r="8" spans="1:58" ht="21" customHeight="1">
      <c r="A8" s="214"/>
      <c r="B8" s="216"/>
      <c r="C8" s="187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76"/>
      <c r="U8" s="16"/>
      <c r="V8" s="74"/>
      <c r="W8" s="75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90"/>
      <c r="AU8" s="16"/>
      <c r="AV8" s="76"/>
      <c r="AW8" s="120"/>
      <c r="AX8" s="77"/>
      <c r="AY8" s="77"/>
      <c r="AZ8" s="77"/>
      <c r="BA8" s="77"/>
      <c r="BB8" s="77"/>
      <c r="BC8" s="77"/>
      <c r="BD8" s="77"/>
      <c r="BE8" s="123"/>
      <c r="BF8" s="123"/>
    </row>
    <row r="9" spans="1:58" ht="15" customHeight="1">
      <c r="A9" s="214"/>
      <c r="B9" s="179" t="s">
        <v>27</v>
      </c>
      <c r="C9" s="176" t="s">
        <v>46</v>
      </c>
      <c r="D9" s="179" t="s">
        <v>91</v>
      </c>
      <c r="E9" s="82">
        <v>2</v>
      </c>
      <c r="F9" s="82">
        <v>2</v>
      </c>
      <c r="G9" s="82">
        <v>2</v>
      </c>
      <c r="H9" s="82">
        <v>2</v>
      </c>
      <c r="I9" s="82">
        <v>2</v>
      </c>
      <c r="J9" s="82">
        <v>2</v>
      </c>
      <c r="K9" s="82">
        <v>4</v>
      </c>
      <c r="L9" s="82">
        <v>2</v>
      </c>
      <c r="M9" s="82">
        <v>4</v>
      </c>
      <c r="N9" s="82">
        <v>2</v>
      </c>
      <c r="O9" s="82">
        <v>4</v>
      </c>
      <c r="P9" s="82">
        <v>4</v>
      </c>
      <c r="Q9" s="82">
        <v>4</v>
      </c>
      <c r="R9" s="82">
        <v>4</v>
      </c>
      <c r="S9" s="82">
        <v>4</v>
      </c>
      <c r="T9" s="82">
        <v>4</v>
      </c>
      <c r="U9" s="76"/>
      <c r="V9" s="74"/>
      <c r="W9" s="75">
        <f aca="true" t="shared" si="0" ref="W9:W14">SUM(E9:T9)</f>
        <v>48</v>
      </c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74"/>
      <c r="AS9" s="74"/>
      <c r="AT9" s="90"/>
      <c r="AU9" s="16"/>
      <c r="AV9" s="76"/>
      <c r="AW9" s="120"/>
      <c r="AX9" s="77"/>
      <c r="AY9" s="77"/>
      <c r="AZ9" s="77"/>
      <c r="BA9" s="77"/>
      <c r="BB9" s="77"/>
      <c r="BC9" s="77"/>
      <c r="BD9" s="77"/>
      <c r="BE9" s="123"/>
      <c r="BF9" s="123"/>
    </row>
    <row r="10" spans="1:58" s="24" customFormat="1" ht="18" customHeight="1">
      <c r="A10" s="214"/>
      <c r="B10" s="180"/>
      <c r="C10" s="176"/>
      <c r="D10" s="180"/>
      <c r="E10" s="73">
        <v>1</v>
      </c>
      <c r="F10" s="73"/>
      <c r="G10" s="73">
        <v>1</v>
      </c>
      <c r="H10" s="73"/>
      <c r="I10" s="73">
        <v>1</v>
      </c>
      <c r="J10" s="81"/>
      <c r="K10" s="73">
        <v>1</v>
      </c>
      <c r="L10" s="81"/>
      <c r="M10" s="73">
        <v>1</v>
      </c>
      <c r="N10" s="73"/>
      <c r="O10" s="73">
        <v>1</v>
      </c>
      <c r="P10" s="73"/>
      <c r="Q10" s="23">
        <v>1</v>
      </c>
      <c r="R10" s="23"/>
      <c r="S10" s="73">
        <v>1</v>
      </c>
      <c r="T10" s="81"/>
      <c r="U10" s="110"/>
      <c r="V10" s="111"/>
      <c r="W10" s="75">
        <f t="shared" si="0"/>
        <v>8</v>
      </c>
      <c r="X10" s="73"/>
      <c r="Y10" s="73"/>
      <c r="Z10" s="73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2"/>
      <c r="AT10" s="112"/>
      <c r="AU10" s="113"/>
      <c r="AV10" s="110"/>
      <c r="AW10" s="121"/>
      <c r="AX10" s="114"/>
      <c r="AY10" s="114"/>
      <c r="AZ10" s="114"/>
      <c r="BA10" s="114"/>
      <c r="BB10" s="114"/>
      <c r="BC10" s="114"/>
      <c r="BD10" s="114"/>
      <c r="BE10" s="129"/>
      <c r="BF10" s="129"/>
    </row>
    <row r="11" spans="1:58" ht="16.5" customHeight="1">
      <c r="A11" s="214"/>
      <c r="B11" s="230" t="s">
        <v>28</v>
      </c>
      <c r="C11" s="176" t="s">
        <v>16</v>
      </c>
      <c r="D11" s="179" t="s">
        <v>116</v>
      </c>
      <c r="E11" s="74">
        <v>2</v>
      </c>
      <c r="F11" s="74">
        <v>2</v>
      </c>
      <c r="G11" s="74">
        <v>4</v>
      </c>
      <c r="H11" s="74">
        <v>2</v>
      </c>
      <c r="I11" s="74">
        <v>2</v>
      </c>
      <c r="J11" s="74">
        <v>2</v>
      </c>
      <c r="K11" s="74">
        <v>2</v>
      </c>
      <c r="L11" s="74">
        <v>2</v>
      </c>
      <c r="M11" s="74">
        <v>2</v>
      </c>
      <c r="N11" s="74">
        <v>2</v>
      </c>
      <c r="O11" s="74">
        <v>2</v>
      </c>
      <c r="P11" s="74">
        <v>2</v>
      </c>
      <c r="Q11" s="74">
        <v>2</v>
      </c>
      <c r="R11" s="74">
        <v>2</v>
      </c>
      <c r="S11" s="74">
        <v>2</v>
      </c>
      <c r="T11" s="82">
        <v>4</v>
      </c>
      <c r="U11" s="76"/>
      <c r="V11" s="74"/>
      <c r="W11" s="75">
        <f t="shared" si="0"/>
        <v>36</v>
      </c>
      <c r="X11" s="82">
        <v>2</v>
      </c>
      <c r="Y11" s="82">
        <v>2</v>
      </c>
      <c r="Z11" s="82">
        <v>2</v>
      </c>
      <c r="AA11" s="82">
        <v>2</v>
      </c>
      <c r="AB11" s="82">
        <v>2</v>
      </c>
      <c r="AC11" s="82">
        <v>2</v>
      </c>
      <c r="AD11" s="82">
        <v>2</v>
      </c>
      <c r="AE11" s="82">
        <v>2</v>
      </c>
      <c r="AF11" s="82">
        <v>2</v>
      </c>
      <c r="AG11" s="82">
        <v>2</v>
      </c>
      <c r="AH11" s="82">
        <v>2</v>
      </c>
      <c r="AI11" s="82">
        <v>2</v>
      </c>
      <c r="AJ11" s="82">
        <v>2</v>
      </c>
      <c r="AK11" s="82">
        <v>2</v>
      </c>
      <c r="AL11" s="82">
        <v>2</v>
      </c>
      <c r="AM11" s="82"/>
      <c r="AN11" s="82"/>
      <c r="AO11" s="82"/>
      <c r="AP11" s="82"/>
      <c r="AQ11" s="82"/>
      <c r="AR11" s="74"/>
      <c r="AS11" s="74"/>
      <c r="AT11" s="15"/>
      <c r="AU11" s="15"/>
      <c r="AV11" s="76"/>
      <c r="AW11" s="96">
        <f>SUM(X11:AR11)</f>
        <v>30</v>
      </c>
      <c r="AX11" s="77"/>
      <c r="AY11" s="77"/>
      <c r="AZ11" s="77"/>
      <c r="BA11" s="77"/>
      <c r="BB11" s="77"/>
      <c r="BC11" s="77"/>
      <c r="BD11" s="77"/>
      <c r="BE11" s="123"/>
      <c r="BF11" s="123"/>
    </row>
    <row r="12" spans="1:58" ht="18" customHeight="1">
      <c r="A12" s="214"/>
      <c r="B12" s="230"/>
      <c r="C12" s="176"/>
      <c r="D12" s="180"/>
      <c r="E12" s="76"/>
      <c r="F12" s="76">
        <v>1</v>
      </c>
      <c r="G12" s="76"/>
      <c r="H12" s="76">
        <v>1</v>
      </c>
      <c r="I12" s="76"/>
      <c r="J12" s="76">
        <v>1</v>
      </c>
      <c r="K12" s="76">
        <v>1</v>
      </c>
      <c r="L12" s="76">
        <v>1</v>
      </c>
      <c r="M12" s="76">
        <v>1</v>
      </c>
      <c r="N12" s="76">
        <v>1</v>
      </c>
      <c r="O12" s="76">
        <v>1</v>
      </c>
      <c r="P12" s="76">
        <v>1</v>
      </c>
      <c r="Q12" s="16">
        <v>1</v>
      </c>
      <c r="R12" s="16">
        <v>1</v>
      </c>
      <c r="S12" s="76">
        <v>1</v>
      </c>
      <c r="T12" s="78"/>
      <c r="U12" s="76"/>
      <c r="V12" s="74"/>
      <c r="W12" s="75">
        <f t="shared" si="0"/>
        <v>12</v>
      </c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6"/>
      <c r="AN12" s="76"/>
      <c r="AO12" s="76"/>
      <c r="AP12" s="76"/>
      <c r="AQ12" s="76"/>
      <c r="AR12" s="74"/>
      <c r="AS12" s="76"/>
      <c r="AT12" s="16"/>
      <c r="AU12" s="15"/>
      <c r="AV12" s="76"/>
      <c r="AW12" s="96">
        <f>SUM(X12:AR12)</f>
        <v>0</v>
      </c>
      <c r="AX12" s="77"/>
      <c r="AY12" s="77"/>
      <c r="AZ12" s="77"/>
      <c r="BA12" s="77"/>
      <c r="BB12" s="77"/>
      <c r="BC12" s="77"/>
      <c r="BD12" s="77"/>
      <c r="BE12" s="123"/>
      <c r="BF12" s="123"/>
    </row>
    <row r="13" spans="1:58" ht="17.25" customHeight="1">
      <c r="A13" s="214"/>
      <c r="B13" s="179" t="s">
        <v>29</v>
      </c>
      <c r="C13" s="179" t="s">
        <v>17</v>
      </c>
      <c r="D13" s="179" t="s">
        <v>116</v>
      </c>
      <c r="E13" s="74"/>
      <c r="F13" s="74">
        <v>2</v>
      </c>
      <c r="G13" s="74">
        <v>4</v>
      </c>
      <c r="H13" s="74">
        <v>2</v>
      </c>
      <c r="I13" s="74">
        <v>2</v>
      </c>
      <c r="J13" s="74">
        <v>2</v>
      </c>
      <c r="K13" s="74">
        <v>2</v>
      </c>
      <c r="L13" s="74">
        <v>2</v>
      </c>
      <c r="M13" s="74">
        <v>2</v>
      </c>
      <c r="N13" s="74">
        <v>2</v>
      </c>
      <c r="O13" s="74">
        <v>2</v>
      </c>
      <c r="P13" s="74">
        <v>2</v>
      </c>
      <c r="Q13" s="74">
        <v>2</v>
      </c>
      <c r="R13" s="74">
        <v>2</v>
      </c>
      <c r="S13" s="74">
        <v>2</v>
      </c>
      <c r="T13" s="82">
        <v>6</v>
      </c>
      <c r="U13" s="76"/>
      <c r="V13" s="74"/>
      <c r="W13" s="75">
        <f t="shared" si="0"/>
        <v>36</v>
      </c>
      <c r="X13" s="82">
        <v>2</v>
      </c>
      <c r="Y13" s="82">
        <v>2</v>
      </c>
      <c r="Z13" s="82">
        <v>2</v>
      </c>
      <c r="AA13" s="82">
        <v>2</v>
      </c>
      <c r="AB13" s="82">
        <v>2</v>
      </c>
      <c r="AC13" s="82">
        <v>2</v>
      </c>
      <c r="AD13" s="82">
        <v>2</v>
      </c>
      <c r="AE13" s="82">
        <v>2</v>
      </c>
      <c r="AF13" s="82">
        <v>2</v>
      </c>
      <c r="AG13" s="82">
        <v>2</v>
      </c>
      <c r="AH13" s="82">
        <v>2</v>
      </c>
      <c r="AI13" s="82">
        <v>2</v>
      </c>
      <c r="AJ13" s="82">
        <v>2</v>
      </c>
      <c r="AK13" s="82">
        <v>2</v>
      </c>
      <c r="AL13" s="82">
        <v>2</v>
      </c>
      <c r="AM13" s="82"/>
      <c r="AN13" s="82"/>
      <c r="AO13" s="82"/>
      <c r="AP13" s="82"/>
      <c r="AQ13" s="82"/>
      <c r="AR13" s="74"/>
      <c r="AS13" s="74"/>
      <c r="AT13" s="15"/>
      <c r="AU13" s="15"/>
      <c r="AV13" s="76"/>
      <c r="AW13" s="96">
        <f>SUM(X13:AR13)</f>
        <v>30</v>
      </c>
      <c r="AX13" s="77"/>
      <c r="AY13" s="77"/>
      <c r="AZ13" s="77"/>
      <c r="BA13" s="77"/>
      <c r="BB13" s="77"/>
      <c r="BC13" s="77"/>
      <c r="BD13" s="77"/>
      <c r="BE13" s="123"/>
      <c r="BF13" s="123"/>
    </row>
    <row r="14" spans="1:58" ht="19.5" customHeight="1">
      <c r="A14" s="214"/>
      <c r="B14" s="180"/>
      <c r="C14" s="180"/>
      <c r="D14" s="180"/>
      <c r="E14" s="76"/>
      <c r="F14" s="76">
        <f aca="true" t="shared" si="1" ref="F14:T14">F13</f>
        <v>2</v>
      </c>
      <c r="G14" s="76">
        <f t="shared" si="1"/>
        <v>4</v>
      </c>
      <c r="H14" s="76">
        <f t="shared" si="1"/>
        <v>2</v>
      </c>
      <c r="I14" s="76">
        <f t="shared" si="1"/>
        <v>2</v>
      </c>
      <c r="J14" s="76">
        <f t="shared" si="1"/>
        <v>2</v>
      </c>
      <c r="K14" s="76">
        <f t="shared" si="1"/>
        <v>2</v>
      </c>
      <c r="L14" s="76">
        <f t="shared" si="1"/>
        <v>2</v>
      </c>
      <c r="M14" s="76">
        <f t="shared" si="1"/>
        <v>2</v>
      </c>
      <c r="N14" s="76">
        <f t="shared" si="1"/>
        <v>2</v>
      </c>
      <c r="O14" s="76">
        <f t="shared" si="1"/>
        <v>2</v>
      </c>
      <c r="P14" s="76">
        <f t="shared" si="1"/>
        <v>2</v>
      </c>
      <c r="Q14" s="76">
        <f t="shared" si="1"/>
        <v>2</v>
      </c>
      <c r="R14" s="76">
        <f t="shared" si="1"/>
        <v>2</v>
      </c>
      <c r="S14" s="76">
        <f t="shared" si="1"/>
        <v>2</v>
      </c>
      <c r="T14" s="76">
        <f t="shared" si="1"/>
        <v>6</v>
      </c>
      <c r="U14" s="76"/>
      <c r="V14" s="74"/>
      <c r="W14" s="75">
        <f t="shared" si="0"/>
        <v>36</v>
      </c>
      <c r="X14" s="78">
        <f>X13</f>
        <v>2</v>
      </c>
      <c r="Y14" s="78">
        <f aca="true" t="shared" si="2" ref="Y14:AL14">Y13</f>
        <v>2</v>
      </c>
      <c r="Z14" s="78">
        <f t="shared" si="2"/>
        <v>2</v>
      </c>
      <c r="AA14" s="78">
        <f t="shared" si="2"/>
        <v>2</v>
      </c>
      <c r="AB14" s="78">
        <f t="shared" si="2"/>
        <v>2</v>
      </c>
      <c r="AC14" s="78">
        <f t="shared" si="2"/>
        <v>2</v>
      </c>
      <c r="AD14" s="78">
        <f t="shared" si="2"/>
        <v>2</v>
      </c>
      <c r="AE14" s="78">
        <f t="shared" si="2"/>
        <v>2</v>
      </c>
      <c r="AF14" s="78">
        <f t="shared" si="2"/>
        <v>2</v>
      </c>
      <c r="AG14" s="78">
        <f t="shared" si="2"/>
        <v>2</v>
      </c>
      <c r="AH14" s="78">
        <f t="shared" si="2"/>
        <v>2</v>
      </c>
      <c r="AI14" s="78">
        <f t="shared" si="2"/>
        <v>2</v>
      </c>
      <c r="AJ14" s="78">
        <f t="shared" si="2"/>
        <v>2</v>
      </c>
      <c r="AK14" s="78">
        <f t="shared" si="2"/>
        <v>2</v>
      </c>
      <c r="AL14" s="78">
        <f t="shared" si="2"/>
        <v>2</v>
      </c>
      <c r="AM14" s="76"/>
      <c r="AN14" s="76"/>
      <c r="AO14" s="76"/>
      <c r="AP14" s="76"/>
      <c r="AQ14" s="76"/>
      <c r="AR14" s="76"/>
      <c r="AS14" s="76"/>
      <c r="AT14" s="90"/>
      <c r="AU14" s="16"/>
      <c r="AV14" s="76"/>
      <c r="AW14" s="96">
        <f>SUM(X14:AR14)</f>
        <v>30</v>
      </c>
      <c r="AX14" s="77"/>
      <c r="AY14" s="77"/>
      <c r="AZ14" s="77"/>
      <c r="BA14" s="77"/>
      <c r="BB14" s="77"/>
      <c r="BC14" s="77"/>
      <c r="BD14" s="77"/>
      <c r="BE14" s="123"/>
      <c r="BF14" s="123"/>
    </row>
    <row r="15" spans="1:58" ht="18" customHeight="1">
      <c r="A15" s="214"/>
      <c r="B15" s="231" t="s">
        <v>30</v>
      </c>
      <c r="C15" s="186" t="s">
        <v>33</v>
      </c>
      <c r="D15" s="5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82"/>
      <c r="U15" s="76"/>
      <c r="V15" s="74"/>
      <c r="W15" s="75"/>
      <c r="X15" s="82"/>
      <c r="Y15" s="82"/>
      <c r="Z15" s="82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15"/>
      <c r="AR15" s="74"/>
      <c r="AS15" s="109"/>
      <c r="AT15" s="109"/>
      <c r="AU15" s="16"/>
      <c r="AV15" s="74"/>
      <c r="AW15" s="96"/>
      <c r="AX15" s="75"/>
      <c r="AY15" s="75"/>
      <c r="AZ15" s="75"/>
      <c r="BA15" s="75"/>
      <c r="BB15" s="75"/>
      <c r="BC15" s="75"/>
      <c r="BD15" s="75"/>
      <c r="BE15" s="123"/>
      <c r="BF15" s="123"/>
    </row>
    <row r="16" spans="1:58" ht="21" customHeight="1">
      <c r="A16" s="214"/>
      <c r="B16" s="231"/>
      <c r="C16" s="187"/>
      <c r="D16" s="5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6"/>
      <c r="Q16" s="16"/>
      <c r="R16" s="15"/>
      <c r="S16" s="74"/>
      <c r="T16" s="82"/>
      <c r="U16" s="76"/>
      <c r="V16" s="74"/>
      <c r="W16" s="75"/>
      <c r="X16" s="78"/>
      <c r="Y16" s="78"/>
      <c r="Z16" s="78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90"/>
      <c r="AT16" s="90"/>
      <c r="AU16" s="16"/>
      <c r="AV16" s="76"/>
      <c r="AW16" s="96"/>
      <c r="AX16" s="77"/>
      <c r="AY16" s="77"/>
      <c r="AZ16" s="77"/>
      <c r="BA16" s="77"/>
      <c r="BB16" s="77"/>
      <c r="BC16" s="77"/>
      <c r="BD16" s="77"/>
      <c r="BE16" s="123"/>
      <c r="BF16" s="123"/>
    </row>
    <row r="17" spans="1:58" ht="21" customHeight="1">
      <c r="A17" s="214"/>
      <c r="B17" s="179" t="s">
        <v>31</v>
      </c>
      <c r="C17" s="179" t="s">
        <v>50</v>
      </c>
      <c r="D17" s="179" t="s">
        <v>117</v>
      </c>
      <c r="E17" s="15">
        <v>4</v>
      </c>
      <c r="F17" s="15">
        <v>4</v>
      </c>
      <c r="G17" s="15">
        <v>4</v>
      </c>
      <c r="H17" s="15">
        <v>4</v>
      </c>
      <c r="I17" s="15">
        <v>4</v>
      </c>
      <c r="J17" s="15">
        <v>4</v>
      </c>
      <c r="K17" s="15">
        <v>4</v>
      </c>
      <c r="L17" s="15">
        <v>4</v>
      </c>
      <c r="M17" s="15">
        <v>4</v>
      </c>
      <c r="N17" s="15">
        <v>4</v>
      </c>
      <c r="O17" s="15">
        <v>4</v>
      </c>
      <c r="P17" s="15">
        <v>4</v>
      </c>
      <c r="Q17" s="15">
        <v>4</v>
      </c>
      <c r="R17" s="15">
        <v>4</v>
      </c>
      <c r="S17" s="15">
        <v>4</v>
      </c>
      <c r="T17" s="4">
        <v>4</v>
      </c>
      <c r="U17" s="16"/>
      <c r="V17" s="15"/>
      <c r="W17" s="6">
        <f aca="true" t="shared" si="3" ref="W17:W38">SUM(E17:T17)</f>
        <v>64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16"/>
      <c r="AO17" s="16"/>
      <c r="AP17" s="16"/>
      <c r="AQ17" s="16"/>
      <c r="AR17" s="16"/>
      <c r="AS17" s="16"/>
      <c r="AT17" s="16"/>
      <c r="AU17" s="16"/>
      <c r="AV17" s="16"/>
      <c r="AW17" s="96"/>
      <c r="AX17" s="36"/>
      <c r="AY17" s="36"/>
      <c r="AZ17" s="36"/>
      <c r="BA17" s="36"/>
      <c r="BB17" s="36"/>
      <c r="BC17" s="36"/>
      <c r="BD17" s="36"/>
      <c r="BE17" s="28"/>
      <c r="BF17" s="28"/>
    </row>
    <row r="18" spans="1:58" ht="19.5" customHeight="1">
      <c r="A18" s="214"/>
      <c r="B18" s="180"/>
      <c r="C18" s="180"/>
      <c r="D18" s="180"/>
      <c r="E18" s="76">
        <f>E17/2</f>
        <v>2</v>
      </c>
      <c r="F18" s="76">
        <f aca="true" t="shared" si="4" ref="F18:T18">F17/2</f>
        <v>2</v>
      </c>
      <c r="G18" s="76">
        <f t="shared" si="4"/>
        <v>2</v>
      </c>
      <c r="H18" s="76">
        <f t="shared" si="4"/>
        <v>2</v>
      </c>
      <c r="I18" s="76">
        <f t="shared" si="4"/>
        <v>2</v>
      </c>
      <c r="J18" s="76">
        <f t="shared" si="4"/>
        <v>2</v>
      </c>
      <c r="K18" s="76">
        <f t="shared" si="4"/>
        <v>2</v>
      </c>
      <c r="L18" s="76">
        <f t="shared" si="4"/>
        <v>2</v>
      </c>
      <c r="M18" s="76">
        <f t="shared" si="4"/>
        <v>2</v>
      </c>
      <c r="N18" s="76">
        <f t="shared" si="4"/>
        <v>2</v>
      </c>
      <c r="O18" s="76">
        <f t="shared" si="4"/>
        <v>2</v>
      </c>
      <c r="P18" s="76">
        <f t="shared" si="4"/>
        <v>2</v>
      </c>
      <c r="Q18" s="76">
        <f t="shared" si="4"/>
        <v>2</v>
      </c>
      <c r="R18" s="76">
        <f t="shared" si="4"/>
        <v>2</v>
      </c>
      <c r="S18" s="76">
        <f t="shared" si="4"/>
        <v>2</v>
      </c>
      <c r="T18" s="76">
        <f t="shared" si="4"/>
        <v>2</v>
      </c>
      <c r="U18" s="76"/>
      <c r="V18" s="74"/>
      <c r="W18" s="75">
        <f t="shared" si="3"/>
        <v>32</v>
      </c>
      <c r="X18" s="78"/>
      <c r="Y18" s="78"/>
      <c r="Z18" s="78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90"/>
      <c r="AT18" s="90"/>
      <c r="AU18" s="16"/>
      <c r="AV18" s="76"/>
      <c r="AW18" s="96"/>
      <c r="AX18" s="77"/>
      <c r="AY18" s="77"/>
      <c r="AZ18" s="77"/>
      <c r="BA18" s="77"/>
      <c r="BB18" s="77"/>
      <c r="BC18" s="77"/>
      <c r="BD18" s="77"/>
      <c r="BE18" s="123"/>
      <c r="BF18" s="123"/>
    </row>
    <row r="19" spans="1:58" ht="15" customHeight="1">
      <c r="A19" s="214"/>
      <c r="B19" s="99" t="s">
        <v>53</v>
      </c>
      <c r="C19" s="179" t="s">
        <v>39</v>
      </c>
      <c r="D19" s="179" t="s">
        <v>118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15"/>
      <c r="R19" s="15"/>
      <c r="S19" s="74"/>
      <c r="T19" s="82"/>
      <c r="U19" s="74"/>
      <c r="V19" s="74"/>
      <c r="W19" s="75"/>
      <c r="X19" s="82"/>
      <c r="Y19" s="82">
        <v>4</v>
      </c>
      <c r="Z19" s="82">
        <v>4</v>
      </c>
      <c r="AA19" s="82">
        <v>4</v>
      </c>
      <c r="AB19" s="82">
        <v>4</v>
      </c>
      <c r="AC19" s="82">
        <v>4</v>
      </c>
      <c r="AD19" s="82">
        <v>4</v>
      </c>
      <c r="AE19" s="82">
        <v>4</v>
      </c>
      <c r="AF19" s="82">
        <v>4</v>
      </c>
      <c r="AG19" s="82">
        <v>4</v>
      </c>
      <c r="AH19" s="82">
        <v>4</v>
      </c>
      <c r="AI19" s="82">
        <v>4</v>
      </c>
      <c r="AJ19" s="82">
        <v>4</v>
      </c>
      <c r="AK19" s="82">
        <v>4</v>
      </c>
      <c r="AL19" s="82">
        <v>4</v>
      </c>
      <c r="AM19" s="82"/>
      <c r="AN19" s="74"/>
      <c r="AO19" s="135"/>
      <c r="AP19" s="74">
        <v>4</v>
      </c>
      <c r="AQ19" s="74">
        <v>4</v>
      </c>
      <c r="AR19" s="74">
        <v>4</v>
      </c>
      <c r="AS19" s="74">
        <v>4</v>
      </c>
      <c r="AT19" s="74">
        <v>4</v>
      </c>
      <c r="AU19" s="15">
        <v>4</v>
      </c>
      <c r="AV19" s="74"/>
      <c r="AW19" s="96">
        <f aca="true" t="shared" si="5" ref="AW19:AW28">SUM(X19:AS19)+AV19+AU19+AT19</f>
        <v>80</v>
      </c>
      <c r="AX19" s="77"/>
      <c r="AY19" s="77"/>
      <c r="AZ19" s="77"/>
      <c r="BA19" s="77"/>
      <c r="BB19" s="77"/>
      <c r="BC19" s="77"/>
      <c r="BD19" s="77"/>
      <c r="BE19" s="123"/>
      <c r="BF19" s="123"/>
    </row>
    <row r="20" spans="1:58" ht="18.75" customHeight="1">
      <c r="A20" s="214"/>
      <c r="B20" s="100"/>
      <c r="C20" s="180"/>
      <c r="D20" s="180"/>
      <c r="E20" s="76"/>
      <c r="F20" s="76"/>
      <c r="G20" s="76"/>
      <c r="H20" s="76"/>
      <c r="I20" s="76"/>
      <c r="J20" s="76"/>
      <c r="K20" s="76"/>
      <c r="L20" s="74"/>
      <c r="M20" s="76"/>
      <c r="N20" s="76"/>
      <c r="O20" s="76"/>
      <c r="P20" s="76"/>
      <c r="Q20" s="16"/>
      <c r="R20" s="16"/>
      <c r="S20" s="76"/>
      <c r="T20" s="82"/>
      <c r="U20" s="74"/>
      <c r="V20" s="74"/>
      <c r="W20" s="75"/>
      <c r="X20" s="78"/>
      <c r="Y20" s="78">
        <f>Y19/2</f>
        <v>2</v>
      </c>
      <c r="Z20" s="78">
        <f aca="true" t="shared" si="6" ref="Z20:AS20">Z19/2</f>
        <v>2</v>
      </c>
      <c r="AA20" s="78">
        <f t="shared" si="6"/>
        <v>2</v>
      </c>
      <c r="AB20" s="78">
        <f t="shared" si="6"/>
        <v>2</v>
      </c>
      <c r="AC20" s="78">
        <f t="shared" si="6"/>
        <v>2</v>
      </c>
      <c r="AD20" s="78">
        <f t="shared" si="6"/>
        <v>2</v>
      </c>
      <c r="AE20" s="78">
        <f t="shared" si="6"/>
        <v>2</v>
      </c>
      <c r="AF20" s="78">
        <f t="shared" si="6"/>
        <v>2</v>
      </c>
      <c r="AG20" s="78">
        <f t="shared" si="6"/>
        <v>2</v>
      </c>
      <c r="AH20" s="78">
        <f t="shared" si="6"/>
        <v>2</v>
      </c>
      <c r="AI20" s="78">
        <f t="shared" si="6"/>
        <v>2</v>
      </c>
      <c r="AJ20" s="78">
        <f t="shared" si="6"/>
        <v>2</v>
      </c>
      <c r="AK20" s="78">
        <f t="shared" si="6"/>
        <v>2</v>
      </c>
      <c r="AL20" s="78">
        <f t="shared" si="6"/>
        <v>2</v>
      </c>
      <c r="AM20" s="78"/>
      <c r="AN20" s="78"/>
      <c r="AO20" s="135"/>
      <c r="AP20" s="78">
        <f t="shared" si="6"/>
        <v>2</v>
      </c>
      <c r="AQ20" s="78">
        <f t="shared" si="6"/>
        <v>2</v>
      </c>
      <c r="AR20" s="78">
        <f t="shared" si="6"/>
        <v>2</v>
      </c>
      <c r="AS20" s="78">
        <f t="shared" si="6"/>
        <v>2</v>
      </c>
      <c r="AT20" s="78">
        <f>AT19/2</f>
        <v>2</v>
      </c>
      <c r="AU20" s="16">
        <v>2</v>
      </c>
      <c r="AV20" s="76"/>
      <c r="AW20" s="96">
        <f t="shared" si="5"/>
        <v>40</v>
      </c>
      <c r="AX20" s="77"/>
      <c r="AY20" s="77"/>
      <c r="AZ20" s="77"/>
      <c r="BA20" s="77"/>
      <c r="BB20" s="77"/>
      <c r="BC20" s="77"/>
      <c r="BD20" s="77"/>
      <c r="BE20" s="123"/>
      <c r="BF20" s="123"/>
    </row>
    <row r="21" spans="1:58" ht="17.25" customHeight="1">
      <c r="A21" s="214"/>
      <c r="B21" s="195" t="s">
        <v>20</v>
      </c>
      <c r="C21" s="186" t="s">
        <v>40</v>
      </c>
      <c r="D21" s="5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82"/>
      <c r="U21" s="76"/>
      <c r="V21" s="74"/>
      <c r="W21" s="75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74"/>
      <c r="AM21" s="74"/>
      <c r="AN21" s="74"/>
      <c r="AO21" s="135"/>
      <c r="AP21" s="15"/>
      <c r="AQ21" s="15"/>
      <c r="AR21" s="15"/>
      <c r="AS21" s="15"/>
      <c r="AT21" s="74"/>
      <c r="AU21" s="15"/>
      <c r="AV21" s="76"/>
      <c r="AW21" s="96">
        <f t="shared" si="5"/>
        <v>0</v>
      </c>
      <c r="AX21" s="77"/>
      <c r="AY21" s="77"/>
      <c r="AZ21" s="77"/>
      <c r="BA21" s="77"/>
      <c r="BB21" s="77"/>
      <c r="BC21" s="77"/>
      <c r="BD21" s="77"/>
      <c r="BE21" s="123"/>
      <c r="BF21" s="123"/>
    </row>
    <row r="22" spans="1:58" ht="19.5" customHeight="1">
      <c r="A22" s="214"/>
      <c r="B22" s="195"/>
      <c r="C22" s="187"/>
      <c r="D22" s="5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15"/>
      <c r="R22" s="15"/>
      <c r="S22" s="74"/>
      <c r="T22" s="82"/>
      <c r="U22" s="76"/>
      <c r="V22" s="74"/>
      <c r="W22" s="75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6"/>
      <c r="AM22" s="76"/>
      <c r="AN22" s="76"/>
      <c r="AO22" s="135"/>
      <c r="AP22" s="76"/>
      <c r="AQ22" s="76"/>
      <c r="AR22" s="76"/>
      <c r="AS22" s="76"/>
      <c r="AT22" s="76"/>
      <c r="AU22" s="16"/>
      <c r="AV22" s="76"/>
      <c r="AW22" s="96">
        <f t="shared" si="5"/>
        <v>0</v>
      </c>
      <c r="AX22" s="77"/>
      <c r="AY22" s="77"/>
      <c r="AZ22" s="77"/>
      <c r="BA22" s="77"/>
      <c r="BB22" s="77"/>
      <c r="BC22" s="77"/>
      <c r="BD22" s="77"/>
      <c r="BE22" s="123"/>
      <c r="BF22" s="123"/>
    </row>
    <row r="23" spans="1:58" ht="15" customHeight="1">
      <c r="A23" s="214"/>
      <c r="B23" s="176" t="s">
        <v>35</v>
      </c>
      <c r="C23" s="176" t="s">
        <v>55</v>
      </c>
      <c r="D23" s="232" t="s">
        <v>119</v>
      </c>
      <c r="E23" s="82">
        <v>4</v>
      </c>
      <c r="F23" s="82">
        <v>4</v>
      </c>
      <c r="G23" s="82">
        <v>2</v>
      </c>
      <c r="H23" s="82">
        <v>4</v>
      </c>
      <c r="I23" s="82">
        <v>4</v>
      </c>
      <c r="J23" s="82">
        <v>4</v>
      </c>
      <c r="K23" s="82">
        <v>4</v>
      </c>
      <c r="L23" s="82">
        <v>4</v>
      </c>
      <c r="M23" s="82">
        <v>4</v>
      </c>
      <c r="N23" s="82">
        <v>2</v>
      </c>
      <c r="O23" s="82">
        <v>4</v>
      </c>
      <c r="P23" s="82">
        <v>4</v>
      </c>
      <c r="Q23" s="82">
        <v>4</v>
      </c>
      <c r="R23" s="82">
        <v>4</v>
      </c>
      <c r="S23" s="82">
        <v>4</v>
      </c>
      <c r="T23" s="82">
        <v>2</v>
      </c>
      <c r="U23" s="15"/>
      <c r="V23" s="74"/>
      <c r="W23" s="75">
        <f t="shared" si="3"/>
        <v>58</v>
      </c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135"/>
      <c r="AP23" s="74"/>
      <c r="AQ23" s="74"/>
      <c r="AR23" s="74"/>
      <c r="AS23" s="15"/>
      <c r="AT23" s="74"/>
      <c r="AU23" s="15"/>
      <c r="AV23" s="76"/>
      <c r="AW23" s="96">
        <f t="shared" si="5"/>
        <v>0</v>
      </c>
      <c r="AX23" s="77"/>
      <c r="AY23" s="77"/>
      <c r="AZ23" s="77"/>
      <c r="BA23" s="77"/>
      <c r="BB23" s="77"/>
      <c r="BC23" s="77"/>
      <c r="BD23" s="77"/>
      <c r="BE23" s="123"/>
      <c r="BF23" s="123"/>
    </row>
    <row r="24" spans="1:58" ht="21.75" customHeight="1">
      <c r="A24" s="214"/>
      <c r="B24" s="176"/>
      <c r="C24" s="176"/>
      <c r="D24" s="233"/>
      <c r="E24" s="78">
        <f>E23/2</f>
        <v>2</v>
      </c>
      <c r="F24" s="78">
        <f aca="true" t="shared" si="7" ref="F24:T24">F23/2</f>
        <v>2</v>
      </c>
      <c r="G24" s="78">
        <f t="shared" si="7"/>
        <v>1</v>
      </c>
      <c r="H24" s="78">
        <f t="shared" si="7"/>
        <v>2</v>
      </c>
      <c r="I24" s="78">
        <f t="shared" si="7"/>
        <v>2</v>
      </c>
      <c r="J24" s="78">
        <f t="shared" si="7"/>
        <v>2</v>
      </c>
      <c r="K24" s="78">
        <f t="shared" si="7"/>
        <v>2</v>
      </c>
      <c r="L24" s="78">
        <f t="shared" si="7"/>
        <v>2</v>
      </c>
      <c r="M24" s="78">
        <f t="shared" si="7"/>
        <v>2</v>
      </c>
      <c r="N24" s="78">
        <f t="shared" si="7"/>
        <v>1</v>
      </c>
      <c r="O24" s="78">
        <f t="shared" si="7"/>
        <v>2</v>
      </c>
      <c r="P24" s="78">
        <f t="shared" si="7"/>
        <v>2</v>
      </c>
      <c r="Q24" s="78">
        <f t="shared" si="7"/>
        <v>2</v>
      </c>
      <c r="R24" s="78">
        <f t="shared" si="7"/>
        <v>2</v>
      </c>
      <c r="S24" s="78">
        <f t="shared" si="7"/>
        <v>2</v>
      </c>
      <c r="T24" s="78">
        <f t="shared" si="7"/>
        <v>1</v>
      </c>
      <c r="U24" s="74"/>
      <c r="V24" s="74"/>
      <c r="W24" s="75">
        <f t="shared" si="3"/>
        <v>29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135"/>
      <c r="AP24" s="76"/>
      <c r="AQ24" s="76"/>
      <c r="AR24" s="74"/>
      <c r="AS24" s="90"/>
      <c r="AT24" s="76"/>
      <c r="AU24" s="16"/>
      <c r="AV24" s="76"/>
      <c r="AW24" s="96">
        <f t="shared" si="5"/>
        <v>0</v>
      </c>
      <c r="AX24" s="77"/>
      <c r="AY24" s="77"/>
      <c r="AZ24" s="77"/>
      <c r="BA24" s="77"/>
      <c r="BB24" s="77"/>
      <c r="BC24" s="77"/>
      <c r="BD24" s="77"/>
      <c r="BE24" s="123"/>
      <c r="BF24" s="123"/>
    </row>
    <row r="25" spans="1:58" ht="16.5" customHeight="1">
      <c r="A25" s="214"/>
      <c r="B25" s="179" t="s">
        <v>102</v>
      </c>
      <c r="C25" s="222" t="s">
        <v>56</v>
      </c>
      <c r="D25" s="179" t="s">
        <v>101</v>
      </c>
      <c r="E25" s="82"/>
      <c r="F25" s="82">
        <v>6</v>
      </c>
      <c r="G25" s="82">
        <v>6</v>
      </c>
      <c r="H25" s="82">
        <v>6</v>
      </c>
      <c r="I25" s="82">
        <v>4</v>
      </c>
      <c r="J25" s="82">
        <v>6</v>
      </c>
      <c r="K25" s="82">
        <v>6</v>
      </c>
      <c r="L25" s="82">
        <v>6</v>
      </c>
      <c r="M25" s="82">
        <v>6</v>
      </c>
      <c r="N25" s="82">
        <v>8</v>
      </c>
      <c r="O25" s="82">
        <v>8</v>
      </c>
      <c r="P25" s="82">
        <v>6</v>
      </c>
      <c r="Q25" s="82">
        <v>8</v>
      </c>
      <c r="R25" s="82">
        <v>6</v>
      </c>
      <c r="S25" s="82">
        <v>6</v>
      </c>
      <c r="T25" s="74"/>
      <c r="U25" s="115" t="s">
        <v>22</v>
      </c>
      <c r="V25" s="74"/>
      <c r="W25" s="75">
        <f t="shared" si="3"/>
        <v>88</v>
      </c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135"/>
      <c r="AP25" s="74"/>
      <c r="AQ25" s="74"/>
      <c r="AR25" s="74"/>
      <c r="AS25" s="74"/>
      <c r="AT25" s="74"/>
      <c r="AU25" s="15"/>
      <c r="AV25" s="76"/>
      <c r="AW25" s="96">
        <f t="shared" si="5"/>
        <v>0</v>
      </c>
      <c r="AX25" s="77"/>
      <c r="AY25" s="77"/>
      <c r="AZ25" s="77"/>
      <c r="BA25" s="77"/>
      <c r="BB25" s="77"/>
      <c r="BC25" s="77"/>
      <c r="BD25" s="77"/>
      <c r="BE25" s="123"/>
      <c r="BF25" s="123"/>
    </row>
    <row r="26" spans="1:58" ht="19.5" customHeight="1">
      <c r="A26" s="214"/>
      <c r="B26" s="180"/>
      <c r="C26" s="223"/>
      <c r="D26" s="180"/>
      <c r="E26" s="82"/>
      <c r="F26" s="78">
        <f>F25/2</f>
        <v>3</v>
      </c>
      <c r="G26" s="78">
        <f aca="true" t="shared" si="8" ref="G26:S26">G25/2</f>
        <v>3</v>
      </c>
      <c r="H26" s="78">
        <f t="shared" si="8"/>
        <v>3</v>
      </c>
      <c r="I26" s="78">
        <f t="shared" si="8"/>
        <v>2</v>
      </c>
      <c r="J26" s="78">
        <f t="shared" si="8"/>
        <v>3</v>
      </c>
      <c r="K26" s="78">
        <f t="shared" si="8"/>
        <v>3</v>
      </c>
      <c r="L26" s="78">
        <f t="shared" si="8"/>
        <v>3</v>
      </c>
      <c r="M26" s="78">
        <f t="shared" si="8"/>
        <v>3</v>
      </c>
      <c r="N26" s="78">
        <f t="shared" si="8"/>
        <v>4</v>
      </c>
      <c r="O26" s="78">
        <f t="shared" si="8"/>
        <v>4</v>
      </c>
      <c r="P26" s="78">
        <f t="shared" si="8"/>
        <v>3</v>
      </c>
      <c r="Q26" s="78">
        <f t="shared" si="8"/>
        <v>4</v>
      </c>
      <c r="R26" s="78">
        <f t="shared" si="8"/>
        <v>3</v>
      </c>
      <c r="S26" s="78">
        <f t="shared" si="8"/>
        <v>3</v>
      </c>
      <c r="T26" s="74"/>
      <c r="U26" s="74"/>
      <c r="V26" s="74"/>
      <c r="W26" s="75">
        <f t="shared" si="3"/>
        <v>44</v>
      </c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135"/>
      <c r="AP26" s="76"/>
      <c r="AQ26" s="76"/>
      <c r="AR26" s="76"/>
      <c r="AS26" s="76"/>
      <c r="AT26" s="76"/>
      <c r="AU26" s="16"/>
      <c r="AV26" s="76"/>
      <c r="AW26" s="96">
        <f t="shared" si="5"/>
        <v>0</v>
      </c>
      <c r="AX26" s="77"/>
      <c r="AY26" s="77"/>
      <c r="AZ26" s="77"/>
      <c r="BA26" s="77"/>
      <c r="BB26" s="77"/>
      <c r="BC26" s="77"/>
      <c r="BD26" s="77"/>
      <c r="BE26" s="123"/>
      <c r="BF26" s="123"/>
    </row>
    <row r="27" spans="1:58" ht="17.25" customHeight="1">
      <c r="A27" s="214"/>
      <c r="B27" s="179" t="s">
        <v>36</v>
      </c>
      <c r="C27" s="222" t="s">
        <v>66</v>
      </c>
      <c r="D27" s="179" t="s">
        <v>120</v>
      </c>
      <c r="E27" s="82"/>
      <c r="F27" s="82">
        <v>4</v>
      </c>
      <c r="G27" s="82">
        <v>2</v>
      </c>
      <c r="H27" s="82">
        <v>4</v>
      </c>
      <c r="I27" s="82">
        <v>4</v>
      </c>
      <c r="J27" s="82">
        <v>4</v>
      </c>
      <c r="K27" s="82">
        <v>4</v>
      </c>
      <c r="L27" s="82">
        <v>4</v>
      </c>
      <c r="M27" s="82">
        <v>4</v>
      </c>
      <c r="N27" s="82">
        <v>2</v>
      </c>
      <c r="O27" s="82">
        <v>4</v>
      </c>
      <c r="P27" s="82">
        <v>4</v>
      </c>
      <c r="Q27" s="82">
        <v>4</v>
      </c>
      <c r="R27" s="82">
        <v>4</v>
      </c>
      <c r="S27" s="82">
        <v>2</v>
      </c>
      <c r="T27" s="82">
        <v>4</v>
      </c>
      <c r="U27" s="74"/>
      <c r="V27" s="74"/>
      <c r="W27" s="75">
        <f t="shared" si="3"/>
        <v>54</v>
      </c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76"/>
      <c r="AO27" s="135"/>
      <c r="AP27" s="76"/>
      <c r="AQ27" s="76"/>
      <c r="AR27" s="76"/>
      <c r="AS27" s="76"/>
      <c r="AT27" s="76"/>
      <c r="AU27" s="16"/>
      <c r="AV27" s="76"/>
      <c r="AW27" s="96">
        <f t="shared" si="5"/>
        <v>0</v>
      </c>
      <c r="AX27" s="77"/>
      <c r="AY27" s="77"/>
      <c r="AZ27" s="77"/>
      <c r="BA27" s="77"/>
      <c r="BB27" s="77"/>
      <c r="BC27" s="77"/>
      <c r="BD27" s="77"/>
      <c r="BE27" s="123"/>
      <c r="BF27" s="123"/>
    </row>
    <row r="28" spans="1:58" ht="17.25" customHeight="1">
      <c r="A28" s="214"/>
      <c r="B28" s="180"/>
      <c r="C28" s="223"/>
      <c r="D28" s="180"/>
      <c r="E28" s="82"/>
      <c r="F28" s="78">
        <f>F27/2</f>
        <v>2</v>
      </c>
      <c r="G28" s="78">
        <f aca="true" t="shared" si="9" ref="G28:T28">G27/2</f>
        <v>1</v>
      </c>
      <c r="H28" s="78">
        <f t="shared" si="9"/>
        <v>2</v>
      </c>
      <c r="I28" s="78">
        <f t="shared" si="9"/>
        <v>2</v>
      </c>
      <c r="J28" s="78">
        <f t="shared" si="9"/>
        <v>2</v>
      </c>
      <c r="K28" s="78">
        <f t="shared" si="9"/>
        <v>2</v>
      </c>
      <c r="L28" s="78">
        <f t="shared" si="9"/>
        <v>2</v>
      </c>
      <c r="M28" s="78">
        <f t="shared" si="9"/>
        <v>2</v>
      </c>
      <c r="N28" s="78">
        <f t="shared" si="9"/>
        <v>1</v>
      </c>
      <c r="O28" s="78">
        <f t="shared" si="9"/>
        <v>2</v>
      </c>
      <c r="P28" s="78">
        <f t="shared" si="9"/>
        <v>2</v>
      </c>
      <c r="Q28" s="78">
        <f t="shared" si="9"/>
        <v>2</v>
      </c>
      <c r="R28" s="78">
        <f t="shared" si="9"/>
        <v>2</v>
      </c>
      <c r="S28" s="78">
        <f t="shared" si="9"/>
        <v>1</v>
      </c>
      <c r="T28" s="78">
        <f t="shared" si="9"/>
        <v>2</v>
      </c>
      <c r="U28" s="74"/>
      <c r="V28" s="74"/>
      <c r="W28" s="75">
        <f t="shared" si="3"/>
        <v>27</v>
      </c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6"/>
      <c r="AM28" s="76"/>
      <c r="AN28" s="76"/>
      <c r="AO28" s="135"/>
      <c r="AP28" s="76"/>
      <c r="AQ28" s="76"/>
      <c r="AR28" s="76"/>
      <c r="AS28" s="76"/>
      <c r="AT28" s="76"/>
      <c r="AU28" s="16"/>
      <c r="AV28" s="74"/>
      <c r="AW28" s="96">
        <f t="shared" si="5"/>
        <v>0</v>
      </c>
      <c r="AX28" s="75"/>
      <c r="AY28" s="75"/>
      <c r="AZ28" s="75"/>
      <c r="BA28" s="75"/>
      <c r="BB28" s="75"/>
      <c r="BC28" s="75"/>
      <c r="BD28" s="75"/>
      <c r="BE28" s="123"/>
      <c r="BF28" s="123"/>
    </row>
    <row r="29" spans="1:58" ht="17.25" customHeight="1">
      <c r="A29" s="214"/>
      <c r="B29" s="179" t="s">
        <v>41</v>
      </c>
      <c r="C29" s="222" t="s">
        <v>67</v>
      </c>
      <c r="D29" s="179" t="s">
        <v>94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4"/>
      <c r="R29" s="4"/>
      <c r="S29" s="82"/>
      <c r="T29" s="74"/>
      <c r="U29" s="74"/>
      <c r="V29" s="74"/>
      <c r="W29" s="75"/>
      <c r="X29" s="74"/>
      <c r="Y29" s="74">
        <v>2</v>
      </c>
      <c r="Z29" s="74">
        <v>4</v>
      </c>
      <c r="AA29" s="74">
        <v>2</v>
      </c>
      <c r="AB29" s="74">
        <v>4</v>
      </c>
      <c r="AC29" s="74">
        <v>2</v>
      </c>
      <c r="AD29" s="74">
        <v>4</v>
      </c>
      <c r="AE29" s="74">
        <v>2</v>
      </c>
      <c r="AF29" s="74">
        <v>4</v>
      </c>
      <c r="AG29" s="74">
        <v>2</v>
      </c>
      <c r="AH29" s="74">
        <v>4</v>
      </c>
      <c r="AI29" s="74">
        <v>2</v>
      </c>
      <c r="AJ29" s="74">
        <v>4</v>
      </c>
      <c r="AK29" s="74">
        <v>2</v>
      </c>
      <c r="AL29" s="74">
        <v>4</v>
      </c>
      <c r="AM29" s="74"/>
      <c r="AN29" s="74"/>
      <c r="AO29" s="135"/>
      <c r="AP29" s="74">
        <v>4</v>
      </c>
      <c r="AQ29" s="74">
        <v>2</v>
      </c>
      <c r="AR29" s="74">
        <v>6</v>
      </c>
      <c r="AS29" s="134">
        <v>2</v>
      </c>
      <c r="AT29" s="74">
        <v>2</v>
      </c>
      <c r="AU29" s="15">
        <v>2</v>
      </c>
      <c r="AV29" s="115" t="s">
        <v>22</v>
      </c>
      <c r="AW29" s="96">
        <v>60</v>
      </c>
      <c r="AX29" s="75"/>
      <c r="AY29" s="75"/>
      <c r="AZ29" s="75"/>
      <c r="BA29" s="75"/>
      <c r="BB29" s="75"/>
      <c r="BC29" s="75"/>
      <c r="BD29" s="75"/>
      <c r="BE29" s="123"/>
      <c r="BF29" s="123"/>
    </row>
    <row r="30" spans="1:58" ht="16.5" customHeight="1">
      <c r="A30" s="214"/>
      <c r="B30" s="180"/>
      <c r="C30" s="223"/>
      <c r="D30" s="180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4"/>
      <c r="R30" s="4"/>
      <c r="S30" s="82"/>
      <c r="T30" s="74"/>
      <c r="U30" s="74"/>
      <c r="V30" s="74"/>
      <c r="W30" s="75"/>
      <c r="X30" s="76"/>
      <c r="Y30" s="76">
        <f>Y29/2</f>
        <v>1</v>
      </c>
      <c r="Z30" s="76">
        <f aca="true" t="shared" si="10" ref="Z30:AS30">Z29/2</f>
        <v>2</v>
      </c>
      <c r="AA30" s="76">
        <f t="shared" si="10"/>
        <v>1</v>
      </c>
      <c r="AB30" s="76">
        <f t="shared" si="10"/>
        <v>2</v>
      </c>
      <c r="AC30" s="76">
        <f t="shared" si="10"/>
        <v>1</v>
      </c>
      <c r="AD30" s="76">
        <f t="shared" si="10"/>
        <v>2</v>
      </c>
      <c r="AE30" s="76">
        <f t="shared" si="10"/>
        <v>1</v>
      </c>
      <c r="AF30" s="76">
        <f t="shared" si="10"/>
        <v>2</v>
      </c>
      <c r="AG30" s="76">
        <f t="shared" si="10"/>
        <v>1</v>
      </c>
      <c r="AH30" s="76">
        <f t="shared" si="10"/>
        <v>2</v>
      </c>
      <c r="AI30" s="76">
        <f t="shared" si="10"/>
        <v>1</v>
      </c>
      <c r="AJ30" s="76">
        <f t="shared" si="10"/>
        <v>2</v>
      </c>
      <c r="AK30" s="76">
        <f t="shared" si="10"/>
        <v>1</v>
      </c>
      <c r="AL30" s="76">
        <f t="shared" si="10"/>
        <v>2</v>
      </c>
      <c r="AM30" s="76"/>
      <c r="AN30" s="76"/>
      <c r="AO30" s="135"/>
      <c r="AP30" s="76">
        <f t="shared" si="10"/>
        <v>2</v>
      </c>
      <c r="AQ30" s="76">
        <f t="shared" si="10"/>
        <v>1</v>
      </c>
      <c r="AR30" s="76">
        <f t="shared" si="10"/>
        <v>3</v>
      </c>
      <c r="AS30" s="76">
        <f t="shared" si="10"/>
        <v>1</v>
      </c>
      <c r="AT30" s="76">
        <f>AT29/2</f>
        <v>1</v>
      </c>
      <c r="AU30" s="16">
        <v>1</v>
      </c>
      <c r="AV30" s="76"/>
      <c r="AW30" s="96">
        <v>30</v>
      </c>
      <c r="AX30" s="77"/>
      <c r="AY30" s="77"/>
      <c r="AZ30" s="77"/>
      <c r="BA30" s="77"/>
      <c r="BB30" s="77"/>
      <c r="BC30" s="77"/>
      <c r="BD30" s="77"/>
      <c r="BE30" s="123"/>
      <c r="BF30" s="123"/>
    </row>
    <row r="31" spans="1:58" ht="17.25" customHeight="1">
      <c r="A31" s="214"/>
      <c r="B31" s="179" t="s">
        <v>103</v>
      </c>
      <c r="C31" s="222" t="s">
        <v>68</v>
      </c>
      <c r="D31" s="179" t="s">
        <v>126</v>
      </c>
      <c r="E31" s="82"/>
      <c r="F31" s="82">
        <v>2</v>
      </c>
      <c r="G31" s="82">
        <v>2</v>
      </c>
      <c r="H31" s="82">
        <v>2</v>
      </c>
      <c r="I31" s="82">
        <v>2</v>
      </c>
      <c r="J31" s="82">
        <v>2</v>
      </c>
      <c r="K31" s="82">
        <v>2</v>
      </c>
      <c r="L31" s="82">
        <v>2</v>
      </c>
      <c r="M31" s="82">
        <v>2</v>
      </c>
      <c r="N31" s="82">
        <v>2</v>
      </c>
      <c r="O31" s="82">
        <v>2</v>
      </c>
      <c r="P31" s="82">
        <v>2</v>
      </c>
      <c r="Q31" s="4">
        <v>2</v>
      </c>
      <c r="R31" s="4">
        <v>2</v>
      </c>
      <c r="S31" s="82">
        <v>2</v>
      </c>
      <c r="T31" s="74"/>
      <c r="U31" s="74"/>
      <c r="V31" s="74"/>
      <c r="W31" s="75">
        <f t="shared" si="3"/>
        <v>28</v>
      </c>
      <c r="X31" s="4"/>
      <c r="Y31" s="4">
        <v>2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2</v>
      </c>
      <c r="AF31" s="4">
        <v>2</v>
      </c>
      <c r="AG31" s="4">
        <v>2</v>
      </c>
      <c r="AH31" s="4">
        <v>2</v>
      </c>
      <c r="AI31" s="4">
        <v>2</v>
      </c>
      <c r="AJ31" s="4">
        <v>2</v>
      </c>
      <c r="AK31" s="4">
        <v>2</v>
      </c>
      <c r="AL31" s="15">
        <v>2</v>
      </c>
      <c r="AM31" s="15"/>
      <c r="AN31" s="74"/>
      <c r="AO31" s="135"/>
      <c r="AP31" s="74">
        <v>2</v>
      </c>
      <c r="AR31" s="74">
        <v>2</v>
      </c>
      <c r="AS31" s="15">
        <v>2</v>
      </c>
      <c r="AT31" s="74">
        <v>2</v>
      </c>
      <c r="AU31" s="115" t="s">
        <v>22</v>
      </c>
      <c r="AV31" s="76"/>
      <c r="AW31" s="96">
        <v>36</v>
      </c>
      <c r="AX31" s="77"/>
      <c r="AY31" s="77"/>
      <c r="AZ31" s="77"/>
      <c r="BA31" s="77"/>
      <c r="BB31" s="77"/>
      <c r="BC31" s="77"/>
      <c r="BD31" s="77"/>
      <c r="BE31" s="123"/>
      <c r="BF31" s="123"/>
    </row>
    <row r="32" spans="1:58" ht="17.25" customHeight="1">
      <c r="A32" s="214"/>
      <c r="B32" s="180"/>
      <c r="C32" s="223"/>
      <c r="D32" s="180"/>
      <c r="E32" s="82"/>
      <c r="F32" s="78">
        <f>F31/2</f>
        <v>1</v>
      </c>
      <c r="G32" s="78">
        <f aca="true" t="shared" si="11" ref="G32:S32">G31/2</f>
        <v>1</v>
      </c>
      <c r="H32" s="78">
        <f t="shared" si="11"/>
        <v>1</v>
      </c>
      <c r="I32" s="78">
        <f t="shared" si="11"/>
        <v>1</v>
      </c>
      <c r="J32" s="78">
        <f t="shared" si="11"/>
        <v>1</v>
      </c>
      <c r="K32" s="78">
        <f t="shared" si="11"/>
        <v>1</v>
      </c>
      <c r="L32" s="78">
        <f t="shared" si="11"/>
        <v>1</v>
      </c>
      <c r="M32" s="78">
        <f t="shared" si="11"/>
        <v>1</v>
      </c>
      <c r="N32" s="78">
        <f t="shared" si="11"/>
        <v>1</v>
      </c>
      <c r="O32" s="78">
        <f t="shared" si="11"/>
        <v>1</v>
      </c>
      <c r="P32" s="78">
        <f t="shared" si="11"/>
        <v>1</v>
      </c>
      <c r="Q32" s="78">
        <f t="shared" si="11"/>
        <v>1</v>
      </c>
      <c r="R32" s="78">
        <f t="shared" si="11"/>
        <v>1</v>
      </c>
      <c r="S32" s="78">
        <f t="shared" si="11"/>
        <v>1</v>
      </c>
      <c r="T32" s="74"/>
      <c r="U32" s="74"/>
      <c r="V32" s="74"/>
      <c r="W32" s="75">
        <f t="shared" si="3"/>
        <v>14</v>
      </c>
      <c r="X32" s="78"/>
      <c r="Y32" s="78">
        <f>Y31/2</f>
        <v>1</v>
      </c>
      <c r="Z32" s="78">
        <f aca="true" t="shared" si="12" ref="Z32:AP32">Z31/2</f>
        <v>1</v>
      </c>
      <c r="AA32" s="78">
        <f t="shared" si="12"/>
        <v>1</v>
      </c>
      <c r="AB32" s="78">
        <f t="shared" si="12"/>
        <v>1</v>
      </c>
      <c r="AC32" s="78">
        <f t="shared" si="12"/>
        <v>1</v>
      </c>
      <c r="AD32" s="78">
        <f t="shared" si="12"/>
        <v>1</v>
      </c>
      <c r="AE32" s="78">
        <f t="shared" si="12"/>
        <v>1</v>
      </c>
      <c r="AF32" s="78">
        <f t="shared" si="12"/>
        <v>1</v>
      </c>
      <c r="AG32" s="78">
        <f t="shared" si="12"/>
        <v>1</v>
      </c>
      <c r="AH32" s="78">
        <f t="shared" si="12"/>
        <v>1</v>
      </c>
      <c r="AI32" s="78">
        <f t="shared" si="12"/>
        <v>1</v>
      </c>
      <c r="AJ32" s="78">
        <f t="shared" si="12"/>
        <v>1</v>
      </c>
      <c r="AK32" s="78">
        <f t="shared" si="12"/>
        <v>1</v>
      </c>
      <c r="AL32" s="78">
        <f t="shared" si="12"/>
        <v>1</v>
      </c>
      <c r="AM32" s="78"/>
      <c r="AN32" s="78"/>
      <c r="AO32" s="135"/>
      <c r="AP32" s="78">
        <f t="shared" si="12"/>
        <v>1</v>
      </c>
      <c r="AQ32" s="78"/>
      <c r="AR32" s="78">
        <v>1</v>
      </c>
      <c r="AS32" s="76">
        <v>1</v>
      </c>
      <c r="AT32" s="78">
        <f>AT31/2</f>
        <v>1</v>
      </c>
      <c r="AU32" s="16"/>
      <c r="AV32" s="76"/>
      <c r="AW32" s="96">
        <f aca="true" t="shared" si="13" ref="AW32:AW43">SUM(X32:AS32)+AV32+AU32+AT32</f>
        <v>18</v>
      </c>
      <c r="AX32" s="77"/>
      <c r="AY32" s="77"/>
      <c r="AZ32" s="77"/>
      <c r="BA32" s="77"/>
      <c r="BB32" s="77"/>
      <c r="BC32" s="77"/>
      <c r="BD32" s="77"/>
      <c r="BE32" s="123"/>
      <c r="BF32" s="123"/>
    </row>
    <row r="33" spans="1:58" ht="17.25" customHeight="1">
      <c r="A33" s="214"/>
      <c r="B33" s="179" t="s">
        <v>104</v>
      </c>
      <c r="C33" s="222" t="s">
        <v>69</v>
      </c>
      <c r="D33" s="179" t="s">
        <v>121</v>
      </c>
      <c r="E33" s="82"/>
      <c r="F33" s="82">
        <v>4</v>
      </c>
      <c r="G33" s="82">
        <v>6</v>
      </c>
      <c r="H33" s="82">
        <v>4</v>
      </c>
      <c r="I33" s="82">
        <v>6</v>
      </c>
      <c r="J33" s="82">
        <v>4</v>
      </c>
      <c r="K33" s="82">
        <v>4</v>
      </c>
      <c r="L33" s="82">
        <v>4</v>
      </c>
      <c r="M33" s="82">
        <v>4</v>
      </c>
      <c r="N33" s="82">
        <v>4</v>
      </c>
      <c r="O33" s="82">
        <v>4</v>
      </c>
      <c r="P33" s="82">
        <v>4</v>
      </c>
      <c r="Q33" s="82">
        <v>4</v>
      </c>
      <c r="R33" s="82">
        <v>4</v>
      </c>
      <c r="S33" s="82">
        <v>4</v>
      </c>
      <c r="T33" s="115" t="s">
        <v>22</v>
      </c>
      <c r="U33" s="74"/>
      <c r="V33" s="74"/>
      <c r="W33" s="75">
        <f t="shared" si="3"/>
        <v>60</v>
      </c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135"/>
      <c r="AP33" s="74"/>
      <c r="AQ33" s="74"/>
      <c r="AR33" s="74"/>
      <c r="AS33" s="74"/>
      <c r="AT33" s="74"/>
      <c r="AU33" s="16"/>
      <c r="AV33" s="76"/>
      <c r="AW33" s="96">
        <f t="shared" si="13"/>
        <v>0</v>
      </c>
      <c r="AX33" s="77"/>
      <c r="AY33" s="77"/>
      <c r="AZ33" s="77"/>
      <c r="BA33" s="77"/>
      <c r="BB33" s="77"/>
      <c r="BC33" s="77"/>
      <c r="BD33" s="77"/>
      <c r="BE33" s="123"/>
      <c r="BF33" s="123"/>
    </row>
    <row r="34" spans="1:58" ht="17.25" customHeight="1">
      <c r="A34" s="214"/>
      <c r="B34" s="180"/>
      <c r="C34" s="223"/>
      <c r="D34" s="180"/>
      <c r="E34" s="82"/>
      <c r="F34" s="78">
        <f>F33/2</f>
        <v>2</v>
      </c>
      <c r="G34" s="78">
        <f aca="true" t="shared" si="14" ref="G34:S34">G33/2</f>
        <v>3</v>
      </c>
      <c r="H34" s="78">
        <f t="shared" si="14"/>
        <v>2</v>
      </c>
      <c r="I34" s="78">
        <f t="shared" si="14"/>
        <v>3</v>
      </c>
      <c r="J34" s="78">
        <f t="shared" si="14"/>
        <v>2</v>
      </c>
      <c r="K34" s="78">
        <f t="shared" si="14"/>
        <v>2</v>
      </c>
      <c r="L34" s="78">
        <f t="shared" si="14"/>
        <v>2</v>
      </c>
      <c r="M34" s="78">
        <f t="shared" si="14"/>
        <v>2</v>
      </c>
      <c r="N34" s="78">
        <f t="shared" si="14"/>
        <v>2</v>
      </c>
      <c r="O34" s="78">
        <f t="shared" si="14"/>
        <v>2</v>
      </c>
      <c r="P34" s="78">
        <f t="shared" si="14"/>
        <v>2</v>
      </c>
      <c r="Q34" s="78">
        <f t="shared" si="14"/>
        <v>2</v>
      </c>
      <c r="R34" s="78">
        <f t="shared" si="14"/>
        <v>2</v>
      </c>
      <c r="S34" s="78">
        <f t="shared" si="14"/>
        <v>2</v>
      </c>
      <c r="T34" s="74"/>
      <c r="U34" s="74"/>
      <c r="V34" s="74"/>
      <c r="W34" s="75">
        <f t="shared" si="3"/>
        <v>30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6"/>
      <c r="AM34" s="76"/>
      <c r="AN34" s="76"/>
      <c r="AO34" s="135"/>
      <c r="AP34" s="76"/>
      <c r="AQ34" s="76"/>
      <c r="AR34" s="76"/>
      <c r="AS34" s="76"/>
      <c r="AT34" s="76"/>
      <c r="AU34" s="16"/>
      <c r="AV34" s="74"/>
      <c r="AW34" s="96">
        <f t="shared" si="13"/>
        <v>0</v>
      </c>
      <c r="AX34" s="75"/>
      <c r="AY34" s="75"/>
      <c r="AZ34" s="75"/>
      <c r="BA34" s="75"/>
      <c r="BB34" s="75"/>
      <c r="BC34" s="75"/>
      <c r="BD34" s="75"/>
      <c r="BE34" s="123"/>
      <c r="BF34" s="123"/>
    </row>
    <row r="35" spans="1:58" ht="17.25" customHeight="1">
      <c r="A35" s="214"/>
      <c r="B35" s="220" t="s">
        <v>37</v>
      </c>
      <c r="C35" s="226" t="s">
        <v>70</v>
      </c>
      <c r="D35" s="5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5"/>
      <c r="R35" s="5"/>
      <c r="S35" s="78"/>
      <c r="T35" s="78"/>
      <c r="U35" s="76"/>
      <c r="V35" s="74"/>
      <c r="W35" s="75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6"/>
      <c r="AM35" s="76"/>
      <c r="AN35" s="76"/>
      <c r="AO35" s="135"/>
      <c r="AP35" s="76"/>
      <c r="AQ35" s="76"/>
      <c r="AR35" s="76"/>
      <c r="AS35" s="76"/>
      <c r="AT35" s="76"/>
      <c r="AU35" s="16"/>
      <c r="AV35" s="76"/>
      <c r="AW35" s="96">
        <f t="shared" si="13"/>
        <v>0</v>
      </c>
      <c r="AX35" s="77"/>
      <c r="AY35" s="77"/>
      <c r="AZ35" s="77"/>
      <c r="BA35" s="77"/>
      <c r="BB35" s="77"/>
      <c r="BC35" s="77"/>
      <c r="BD35" s="77"/>
      <c r="BE35" s="123"/>
      <c r="BF35" s="123"/>
    </row>
    <row r="36" spans="1:58" ht="32.25" customHeight="1">
      <c r="A36" s="214"/>
      <c r="B36" s="221"/>
      <c r="C36" s="227"/>
      <c r="D36" s="5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78"/>
      <c r="U36" s="16"/>
      <c r="V36" s="74"/>
      <c r="W36" s="75"/>
      <c r="X36" s="82"/>
      <c r="Y36" s="74"/>
      <c r="Z36" s="74"/>
      <c r="AA36" s="74"/>
      <c r="AB36" s="74"/>
      <c r="AC36" s="74"/>
      <c r="AD36" s="74"/>
      <c r="AE36" s="74"/>
      <c r="AF36" s="74"/>
      <c r="AG36" s="74"/>
      <c r="AH36" s="15"/>
      <c r="AI36" s="74"/>
      <c r="AJ36" s="74"/>
      <c r="AK36" s="74"/>
      <c r="AL36" s="74"/>
      <c r="AM36" s="74"/>
      <c r="AN36" s="74"/>
      <c r="AO36" s="135"/>
      <c r="AP36" s="74"/>
      <c r="AQ36" s="74"/>
      <c r="AR36" s="74"/>
      <c r="AS36" s="74"/>
      <c r="AT36" s="74"/>
      <c r="AU36" s="16"/>
      <c r="AV36" s="76"/>
      <c r="AW36" s="96">
        <f t="shared" si="13"/>
        <v>0</v>
      </c>
      <c r="AX36" s="77"/>
      <c r="AY36" s="77"/>
      <c r="AZ36" s="77"/>
      <c r="BA36" s="77"/>
      <c r="BB36" s="77"/>
      <c r="BC36" s="77"/>
      <c r="BD36" s="77"/>
      <c r="BE36" s="123"/>
      <c r="BF36" s="123"/>
    </row>
    <row r="37" spans="1:58" ht="15.75" customHeight="1">
      <c r="A37" s="214"/>
      <c r="B37" s="179" t="s">
        <v>38</v>
      </c>
      <c r="C37" s="181" t="s">
        <v>71</v>
      </c>
      <c r="D37" s="179" t="s">
        <v>122</v>
      </c>
      <c r="E37" s="82"/>
      <c r="F37" s="82">
        <v>6</v>
      </c>
      <c r="G37" s="82">
        <v>4</v>
      </c>
      <c r="H37" s="82">
        <v>6</v>
      </c>
      <c r="I37" s="82">
        <v>6</v>
      </c>
      <c r="J37" s="82">
        <v>6</v>
      </c>
      <c r="K37" s="82">
        <v>4</v>
      </c>
      <c r="L37" s="82">
        <v>6</v>
      </c>
      <c r="M37" s="82">
        <v>4</v>
      </c>
      <c r="N37" s="82">
        <v>8</v>
      </c>
      <c r="O37" s="82">
        <v>2</v>
      </c>
      <c r="P37" s="82">
        <v>4</v>
      </c>
      <c r="Q37" s="82">
        <v>2</v>
      </c>
      <c r="R37" s="82">
        <v>4</v>
      </c>
      <c r="S37" s="82">
        <v>6</v>
      </c>
      <c r="T37" s="82"/>
      <c r="U37" s="76"/>
      <c r="V37" s="74"/>
      <c r="W37" s="75">
        <f t="shared" si="3"/>
        <v>68</v>
      </c>
      <c r="X37" s="74">
        <v>4</v>
      </c>
      <c r="Y37" s="74">
        <v>6</v>
      </c>
      <c r="Z37" s="74">
        <v>4</v>
      </c>
      <c r="AA37" s="74">
        <v>6</v>
      </c>
      <c r="AB37" s="74">
        <v>4</v>
      </c>
      <c r="AC37" s="74">
        <v>6</v>
      </c>
      <c r="AD37" s="74">
        <v>4</v>
      </c>
      <c r="AE37" s="74">
        <v>6</v>
      </c>
      <c r="AF37" s="74">
        <v>4</v>
      </c>
      <c r="AG37" s="74">
        <v>6</v>
      </c>
      <c r="AH37" s="74">
        <v>6</v>
      </c>
      <c r="AI37" s="74">
        <v>6</v>
      </c>
      <c r="AJ37" s="74">
        <v>6</v>
      </c>
      <c r="AK37" s="74">
        <v>6</v>
      </c>
      <c r="AL37" s="74">
        <v>6</v>
      </c>
      <c r="AM37" s="74"/>
      <c r="AN37" s="74"/>
      <c r="AO37" s="135"/>
      <c r="AP37" s="74">
        <v>8</v>
      </c>
      <c r="AQ37" s="74">
        <v>8</v>
      </c>
      <c r="AR37" s="74">
        <v>6</v>
      </c>
      <c r="AS37" s="15">
        <v>8</v>
      </c>
      <c r="AT37" s="74">
        <v>8</v>
      </c>
      <c r="AU37" s="15">
        <v>4</v>
      </c>
      <c r="AV37" s="76"/>
      <c r="AW37" s="96">
        <f t="shared" si="13"/>
        <v>122</v>
      </c>
      <c r="AX37" s="77"/>
      <c r="AY37" s="77"/>
      <c r="AZ37" s="77"/>
      <c r="BA37" s="77"/>
      <c r="BB37" s="77"/>
      <c r="BC37" s="77"/>
      <c r="BD37" s="77"/>
      <c r="BE37" s="123"/>
      <c r="BF37" s="123"/>
    </row>
    <row r="38" spans="1:58" s="25" customFormat="1" ht="26.25" customHeight="1">
      <c r="A38" s="214"/>
      <c r="B38" s="180"/>
      <c r="C38" s="182"/>
      <c r="D38" s="180"/>
      <c r="E38" s="78"/>
      <c r="F38" s="78">
        <f>F37/2</f>
        <v>3</v>
      </c>
      <c r="G38" s="78">
        <f aca="true" t="shared" si="15" ref="G38:S38">G37/2</f>
        <v>2</v>
      </c>
      <c r="H38" s="78">
        <f t="shared" si="15"/>
        <v>3</v>
      </c>
      <c r="I38" s="78">
        <f t="shared" si="15"/>
        <v>3</v>
      </c>
      <c r="J38" s="78">
        <f t="shared" si="15"/>
        <v>3</v>
      </c>
      <c r="K38" s="78">
        <f t="shared" si="15"/>
        <v>2</v>
      </c>
      <c r="L38" s="78">
        <f t="shared" si="15"/>
        <v>3</v>
      </c>
      <c r="M38" s="78">
        <f t="shared" si="15"/>
        <v>2</v>
      </c>
      <c r="N38" s="78">
        <f t="shared" si="15"/>
        <v>4</v>
      </c>
      <c r="O38" s="78">
        <f t="shared" si="15"/>
        <v>1</v>
      </c>
      <c r="P38" s="78">
        <f t="shared" si="15"/>
        <v>2</v>
      </c>
      <c r="Q38" s="78">
        <f t="shared" si="15"/>
        <v>1</v>
      </c>
      <c r="R38" s="78">
        <f t="shared" si="15"/>
        <v>2</v>
      </c>
      <c r="S38" s="78">
        <f t="shared" si="15"/>
        <v>3</v>
      </c>
      <c r="T38" s="78"/>
      <c r="U38" s="76"/>
      <c r="V38" s="76"/>
      <c r="W38" s="77">
        <f t="shared" si="3"/>
        <v>34</v>
      </c>
      <c r="X38" s="76">
        <f>X37/2</f>
        <v>2</v>
      </c>
      <c r="Y38" s="76">
        <f aca="true" t="shared" si="16" ref="Y38:AS38">Y37/2</f>
        <v>3</v>
      </c>
      <c r="Z38" s="76">
        <f t="shared" si="16"/>
        <v>2</v>
      </c>
      <c r="AA38" s="76">
        <f t="shared" si="16"/>
        <v>3</v>
      </c>
      <c r="AB38" s="76">
        <f t="shared" si="16"/>
        <v>2</v>
      </c>
      <c r="AC38" s="76">
        <f t="shared" si="16"/>
        <v>3</v>
      </c>
      <c r="AD38" s="76">
        <f t="shared" si="16"/>
        <v>2</v>
      </c>
      <c r="AE38" s="76">
        <f t="shared" si="16"/>
        <v>3</v>
      </c>
      <c r="AF38" s="76">
        <f t="shared" si="16"/>
        <v>2</v>
      </c>
      <c r="AG38" s="76">
        <f t="shared" si="16"/>
        <v>3</v>
      </c>
      <c r="AH38" s="76">
        <f t="shared" si="16"/>
        <v>3</v>
      </c>
      <c r="AI38" s="76">
        <f t="shared" si="16"/>
        <v>3</v>
      </c>
      <c r="AJ38" s="76">
        <f t="shared" si="16"/>
        <v>3</v>
      </c>
      <c r="AK38" s="76">
        <f t="shared" si="16"/>
        <v>3</v>
      </c>
      <c r="AL38" s="76">
        <f t="shared" si="16"/>
        <v>3</v>
      </c>
      <c r="AM38" s="76"/>
      <c r="AN38" s="76"/>
      <c r="AO38" s="136"/>
      <c r="AP38" s="76">
        <f t="shared" si="16"/>
        <v>4</v>
      </c>
      <c r="AQ38" s="76">
        <f t="shared" si="16"/>
        <v>4</v>
      </c>
      <c r="AR38" s="76">
        <f t="shared" si="16"/>
        <v>3</v>
      </c>
      <c r="AS38" s="76">
        <f t="shared" si="16"/>
        <v>4</v>
      </c>
      <c r="AT38" s="76">
        <f>AT37/2</f>
        <v>4</v>
      </c>
      <c r="AU38" s="76">
        <f>AU37/2</f>
        <v>2</v>
      </c>
      <c r="AV38" s="76"/>
      <c r="AW38" s="96">
        <f t="shared" si="13"/>
        <v>61</v>
      </c>
      <c r="AX38" s="77"/>
      <c r="AY38" s="77"/>
      <c r="AZ38" s="77"/>
      <c r="BA38" s="77"/>
      <c r="BB38" s="77"/>
      <c r="BC38" s="77"/>
      <c r="BD38" s="77"/>
      <c r="BE38" s="123"/>
      <c r="BF38" s="123"/>
    </row>
    <row r="39" spans="1:58" ht="20.25" customHeight="1">
      <c r="A39" s="214"/>
      <c r="B39" s="179" t="s">
        <v>38</v>
      </c>
      <c r="C39" s="181" t="s">
        <v>72</v>
      </c>
      <c r="D39" s="179" t="s">
        <v>123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5"/>
      <c r="R39" s="5"/>
      <c r="S39" s="78"/>
      <c r="T39" s="78"/>
      <c r="U39" s="76"/>
      <c r="V39" s="74"/>
      <c r="W39" s="75"/>
      <c r="X39" s="74">
        <v>2</v>
      </c>
      <c r="Y39" s="74">
        <v>4</v>
      </c>
      <c r="Z39" s="74">
        <v>4</v>
      </c>
      <c r="AA39" s="74">
        <v>4</v>
      </c>
      <c r="AB39" s="74">
        <v>4</v>
      </c>
      <c r="AC39" s="74">
        <v>4</v>
      </c>
      <c r="AD39" s="74">
        <v>6</v>
      </c>
      <c r="AE39" s="74">
        <v>6</v>
      </c>
      <c r="AF39" s="74">
        <v>6</v>
      </c>
      <c r="AG39" s="74">
        <v>6</v>
      </c>
      <c r="AH39" s="74">
        <v>4</v>
      </c>
      <c r="AI39" s="74">
        <v>6</v>
      </c>
      <c r="AJ39" s="74">
        <v>4</v>
      </c>
      <c r="AK39" s="74">
        <v>6</v>
      </c>
      <c r="AL39" s="74">
        <v>4</v>
      </c>
      <c r="AM39" s="74"/>
      <c r="AN39" s="74"/>
      <c r="AO39" s="135"/>
      <c r="AP39" s="74">
        <v>10</v>
      </c>
      <c r="AQ39" s="74">
        <v>4</v>
      </c>
      <c r="AR39" s="74">
        <v>4</v>
      </c>
      <c r="AS39" s="74">
        <v>2</v>
      </c>
      <c r="AT39" s="74">
        <v>10</v>
      </c>
      <c r="AU39" s="16"/>
      <c r="AV39" s="76"/>
      <c r="AW39" s="96">
        <f t="shared" si="13"/>
        <v>100</v>
      </c>
      <c r="AX39" s="77"/>
      <c r="AY39" s="77"/>
      <c r="AZ39" s="77"/>
      <c r="BA39" s="77"/>
      <c r="BB39" s="77"/>
      <c r="BC39" s="77"/>
      <c r="BD39" s="77"/>
      <c r="BE39" s="123"/>
      <c r="BF39" s="123"/>
    </row>
    <row r="40" spans="1:58" s="25" customFormat="1" ht="30" customHeight="1">
      <c r="A40" s="214"/>
      <c r="B40" s="180"/>
      <c r="C40" s="182"/>
      <c r="D40" s="180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5"/>
      <c r="R40" s="5"/>
      <c r="S40" s="78"/>
      <c r="T40" s="78"/>
      <c r="U40" s="76"/>
      <c r="V40" s="76"/>
      <c r="W40" s="77"/>
      <c r="X40" s="78">
        <f>X39/2</f>
        <v>1</v>
      </c>
      <c r="Y40" s="78">
        <f aca="true" t="shared" si="17" ref="Y40:AT40">Y39/2</f>
        <v>2</v>
      </c>
      <c r="Z40" s="78">
        <f t="shared" si="17"/>
        <v>2</v>
      </c>
      <c r="AA40" s="78">
        <f t="shared" si="17"/>
        <v>2</v>
      </c>
      <c r="AB40" s="78">
        <f t="shared" si="17"/>
        <v>2</v>
      </c>
      <c r="AC40" s="78">
        <f t="shared" si="17"/>
        <v>2</v>
      </c>
      <c r="AD40" s="78">
        <f t="shared" si="17"/>
        <v>3</v>
      </c>
      <c r="AE40" s="78">
        <f t="shared" si="17"/>
        <v>3</v>
      </c>
      <c r="AF40" s="78">
        <f t="shared" si="17"/>
        <v>3</v>
      </c>
      <c r="AG40" s="78">
        <f t="shared" si="17"/>
        <v>3</v>
      </c>
      <c r="AH40" s="78">
        <f t="shared" si="17"/>
        <v>2</v>
      </c>
      <c r="AI40" s="78">
        <f t="shared" si="17"/>
        <v>3</v>
      </c>
      <c r="AJ40" s="78">
        <f t="shared" si="17"/>
        <v>2</v>
      </c>
      <c r="AK40" s="78">
        <f t="shared" si="17"/>
        <v>3</v>
      </c>
      <c r="AL40" s="78">
        <f t="shared" si="17"/>
        <v>2</v>
      </c>
      <c r="AM40" s="78"/>
      <c r="AN40" s="78"/>
      <c r="AO40" s="136"/>
      <c r="AP40" s="78">
        <f t="shared" si="17"/>
        <v>5</v>
      </c>
      <c r="AQ40" s="78">
        <f t="shared" si="17"/>
        <v>2</v>
      </c>
      <c r="AR40" s="78">
        <f t="shared" si="17"/>
        <v>2</v>
      </c>
      <c r="AS40" s="78">
        <f t="shared" si="17"/>
        <v>1</v>
      </c>
      <c r="AT40" s="78">
        <f t="shared" si="17"/>
        <v>5</v>
      </c>
      <c r="AU40" s="16"/>
      <c r="AV40" s="76"/>
      <c r="AW40" s="96">
        <f t="shared" si="13"/>
        <v>50</v>
      </c>
      <c r="AX40" s="77"/>
      <c r="AY40" s="77"/>
      <c r="AZ40" s="77"/>
      <c r="BA40" s="77"/>
      <c r="BB40" s="77"/>
      <c r="BC40" s="77"/>
      <c r="BD40" s="77"/>
      <c r="BE40" s="123"/>
      <c r="BF40" s="123"/>
    </row>
    <row r="41" spans="1:58" ht="17.25" customHeight="1">
      <c r="A41" s="214"/>
      <c r="B41" s="102" t="s">
        <v>21</v>
      </c>
      <c r="C41" s="101"/>
      <c r="D41" s="5" t="s">
        <v>98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5"/>
      <c r="R41" s="5"/>
      <c r="S41" s="78"/>
      <c r="T41" s="78"/>
      <c r="U41" s="74">
        <v>12</v>
      </c>
      <c r="V41" s="74">
        <v>24</v>
      </c>
      <c r="W41" s="75">
        <v>36</v>
      </c>
      <c r="X41" s="82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137">
        <v>36</v>
      </c>
      <c r="AP41" s="74"/>
      <c r="AQ41" s="74"/>
      <c r="AR41" s="74"/>
      <c r="AS41" s="74"/>
      <c r="AT41" s="74"/>
      <c r="AU41" s="74"/>
      <c r="AV41" s="76"/>
      <c r="AW41" s="96">
        <f t="shared" si="13"/>
        <v>36</v>
      </c>
      <c r="AX41" s="77"/>
      <c r="AY41" s="77"/>
      <c r="AZ41" s="77"/>
      <c r="BA41" s="77"/>
      <c r="BB41" s="77"/>
      <c r="BC41" s="77"/>
      <c r="BD41" s="77"/>
      <c r="BE41" s="123"/>
      <c r="BF41" s="123"/>
    </row>
    <row r="42" spans="1:58" ht="17.25" customHeight="1">
      <c r="A42" s="214"/>
      <c r="B42" s="220" t="s">
        <v>75</v>
      </c>
      <c r="C42" s="226" t="s">
        <v>74</v>
      </c>
      <c r="D42" s="5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4"/>
      <c r="R42" s="4"/>
      <c r="S42" s="78"/>
      <c r="T42" s="78"/>
      <c r="U42" s="76"/>
      <c r="V42" s="74"/>
      <c r="W42" s="75"/>
      <c r="X42" s="76"/>
      <c r="Y42" s="76"/>
      <c r="Z42" s="76"/>
      <c r="AA42" s="76"/>
      <c r="AB42" s="76"/>
      <c r="AC42" s="74"/>
      <c r="AD42" s="74"/>
      <c r="AE42" s="74"/>
      <c r="AF42" s="74"/>
      <c r="AG42" s="74"/>
      <c r="AH42" s="76"/>
      <c r="AI42" s="76"/>
      <c r="AJ42" s="76"/>
      <c r="AK42" s="74"/>
      <c r="AL42" s="74"/>
      <c r="AM42" s="74"/>
      <c r="AN42" s="74"/>
      <c r="AO42" s="135"/>
      <c r="AP42" s="74"/>
      <c r="AQ42" s="74"/>
      <c r="AR42" s="74"/>
      <c r="AS42" s="74"/>
      <c r="AT42" s="74"/>
      <c r="AU42" s="16"/>
      <c r="AV42" s="76"/>
      <c r="AW42" s="96">
        <f t="shared" si="13"/>
        <v>0</v>
      </c>
      <c r="AX42" s="77"/>
      <c r="AY42" s="77"/>
      <c r="AZ42" s="77"/>
      <c r="BA42" s="77"/>
      <c r="BB42" s="77"/>
      <c r="BC42" s="77"/>
      <c r="BD42" s="77"/>
      <c r="BE42" s="123"/>
      <c r="BF42" s="123"/>
    </row>
    <row r="43" spans="1:58" ht="37.5" customHeight="1">
      <c r="A43" s="214"/>
      <c r="B43" s="221"/>
      <c r="C43" s="227"/>
      <c r="D43" s="5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4"/>
      <c r="R43" s="4"/>
      <c r="S43" s="78"/>
      <c r="T43" s="78"/>
      <c r="U43" s="76"/>
      <c r="V43" s="74"/>
      <c r="W43" s="75"/>
      <c r="X43" s="76"/>
      <c r="Y43" s="76"/>
      <c r="Z43" s="76"/>
      <c r="AA43" s="76"/>
      <c r="AB43" s="76"/>
      <c r="AC43" s="74"/>
      <c r="AD43" s="74"/>
      <c r="AE43" s="74"/>
      <c r="AF43" s="74"/>
      <c r="AG43" s="74"/>
      <c r="AH43" s="76"/>
      <c r="AI43" s="76"/>
      <c r="AJ43" s="76"/>
      <c r="AK43" s="74"/>
      <c r="AL43" s="74"/>
      <c r="AM43" s="74"/>
      <c r="AN43" s="74"/>
      <c r="AO43" s="135"/>
      <c r="AP43" s="74"/>
      <c r="AQ43" s="74"/>
      <c r="AR43" s="74"/>
      <c r="AS43" s="74"/>
      <c r="AT43" s="74"/>
      <c r="AU43" s="16"/>
      <c r="AV43" s="76"/>
      <c r="AW43" s="96">
        <f t="shared" si="13"/>
        <v>0</v>
      </c>
      <c r="AX43" s="77"/>
      <c r="AY43" s="77"/>
      <c r="AZ43" s="77"/>
      <c r="BA43" s="77"/>
      <c r="BB43" s="77"/>
      <c r="BC43" s="77"/>
      <c r="BD43" s="77"/>
      <c r="BE43" s="123"/>
      <c r="BF43" s="123"/>
    </row>
    <row r="44" spans="1:58" ht="17.25" customHeight="1">
      <c r="A44" s="214"/>
      <c r="B44" s="179" t="s">
        <v>78</v>
      </c>
      <c r="C44" s="224" t="s">
        <v>76</v>
      </c>
      <c r="D44" s="179" t="s">
        <v>124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82"/>
      <c r="T44" s="78"/>
      <c r="U44" s="76"/>
      <c r="V44" s="76"/>
      <c r="W44" s="75"/>
      <c r="X44" s="15"/>
      <c r="Y44" s="15">
        <v>4</v>
      </c>
      <c r="Z44" s="15">
        <v>4</v>
      </c>
      <c r="AA44" s="15">
        <v>4</v>
      </c>
      <c r="AB44" s="15">
        <v>4</v>
      </c>
      <c r="AC44" s="15">
        <v>4</v>
      </c>
      <c r="AD44" s="15">
        <v>4</v>
      </c>
      <c r="AE44" s="15">
        <v>4</v>
      </c>
      <c r="AF44" s="15">
        <v>4</v>
      </c>
      <c r="AG44" s="15">
        <v>4</v>
      </c>
      <c r="AH44" s="15">
        <v>4</v>
      </c>
      <c r="AI44" s="15">
        <v>4</v>
      </c>
      <c r="AJ44" s="15">
        <v>4</v>
      </c>
      <c r="AK44" s="15">
        <v>4</v>
      </c>
      <c r="AL44" s="15">
        <v>4</v>
      </c>
      <c r="AM44" s="15"/>
      <c r="AN44" s="15"/>
      <c r="AO44" s="135"/>
      <c r="AP44" s="15">
        <v>8</v>
      </c>
      <c r="AQ44" s="74">
        <v>18</v>
      </c>
      <c r="AR44" s="74">
        <v>14</v>
      </c>
      <c r="AS44" s="74">
        <v>18</v>
      </c>
      <c r="AT44" s="15">
        <v>10</v>
      </c>
      <c r="AU44" s="15">
        <v>14</v>
      </c>
      <c r="AV44" s="74"/>
      <c r="AW44" s="96">
        <f>SUM(X44:AS44)+AV44+AU44+AT44</f>
        <v>138</v>
      </c>
      <c r="AX44" s="77"/>
      <c r="AY44" s="77"/>
      <c r="AZ44" s="77"/>
      <c r="BA44" s="77"/>
      <c r="BB44" s="77"/>
      <c r="BC44" s="77"/>
      <c r="BD44" s="77"/>
      <c r="BE44" s="123"/>
      <c r="BF44" s="123"/>
    </row>
    <row r="45" spans="1:58" ht="31.5" customHeight="1">
      <c r="A45" s="214"/>
      <c r="B45" s="180"/>
      <c r="C45" s="225"/>
      <c r="D45" s="18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4"/>
      <c r="R45" s="4"/>
      <c r="S45" s="5"/>
      <c r="T45" s="5"/>
      <c r="U45" s="16"/>
      <c r="V45" s="16"/>
      <c r="W45" s="6"/>
      <c r="X45" s="16"/>
      <c r="Y45" s="16">
        <f aca="true" t="shared" si="18" ref="Y45:AS45">Y44/2</f>
        <v>2</v>
      </c>
      <c r="Z45" s="16">
        <f t="shared" si="18"/>
        <v>2</v>
      </c>
      <c r="AA45" s="16">
        <f t="shared" si="18"/>
        <v>2</v>
      </c>
      <c r="AB45" s="16">
        <f t="shared" si="18"/>
        <v>2</v>
      </c>
      <c r="AC45" s="16">
        <f t="shared" si="18"/>
        <v>2</v>
      </c>
      <c r="AD45" s="16">
        <f t="shared" si="18"/>
        <v>2</v>
      </c>
      <c r="AE45" s="16">
        <f t="shared" si="18"/>
        <v>2</v>
      </c>
      <c r="AF45" s="16">
        <f t="shared" si="18"/>
        <v>2</v>
      </c>
      <c r="AG45" s="16">
        <f t="shared" si="18"/>
        <v>2</v>
      </c>
      <c r="AH45" s="16">
        <f t="shared" si="18"/>
        <v>2</v>
      </c>
      <c r="AI45" s="16">
        <f t="shared" si="18"/>
        <v>2</v>
      </c>
      <c r="AJ45" s="16">
        <f t="shared" si="18"/>
        <v>2</v>
      </c>
      <c r="AK45" s="16">
        <f t="shared" si="18"/>
        <v>2</v>
      </c>
      <c r="AL45" s="16">
        <f t="shared" si="18"/>
        <v>2</v>
      </c>
      <c r="AM45" s="16"/>
      <c r="AN45" s="16"/>
      <c r="AO45" s="135"/>
      <c r="AP45" s="16">
        <f t="shared" si="18"/>
        <v>4</v>
      </c>
      <c r="AQ45" s="16">
        <f t="shared" si="18"/>
        <v>9</v>
      </c>
      <c r="AR45" s="16">
        <f t="shared" si="18"/>
        <v>7</v>
      </c>
      <c r="AS45" s="16">
        <f t="shared" si="18"/>
        <v>9</v>
      </c>
      <c r="AT45" s="16">
        <f>AT44/2</f>
        <v>5</v>
      </c>
      <c r="AU45" s="16">
        <v>7</v>
      </c>
      <c r="AV45" s="16"/>
      <c r="AW45" s="122">
        <f>SUM(X45:AS45)+AV45+AU45+AT45</f>
        <v>69</v>
      </c>
      <c r="AX45" s="36"/>
      <c r="AY45" s="36"/>
      <c r="AZ45" s="36"/>
      <c r="BA45" s="36"/>
      <c r="BB45" s="36"/>
      <c r="BC45" s="36"/>
      <c r="BD45" s="36"/>
      <c r="BE45" s="28"/>
      <c r="BF45" s="28"/>
    </row>
    <row r="46" spans="1:58" ht="18" customHeight="1">
      <c r="A46" s="214"/>
      <c r="B46" s="220" t="s">
        <v>57</v>
      </c>
      <c r="C46" s="186" t="s">
        <v>105</v>
      </c>
      <c r="D46" s="5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4"/>
      <c r="R46" s="4"/>
      <c r="S46" s="78"/>
      <c r="T46" s="78"/>
      <c r="U46" s="76"/>
      <c r="V46" s="76"/>
      <c r="W46" s="7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74"/>
      <c r="AP46" s="74"/>
      <c r="AQ46" s="74"/>
      <c r="AR46" s="74"/>
      <c r="AS46" s="74"/>
      <c r="AT46" s="15"/>
      <c r="AU46" s="117"/>
      <c r="AV46" s="76"/>
      <c r="AW46" s="96">
        <f>SUM(X46:AS46)+AV46+AU46</f>
        <v>0</v>
      </c>
      <c r="AX46" s="77"/>
      <c r="AY46" s="77"/>
      <c r="AZ46" s="77"/>
      <c r="BA46" s="77"/>
      <c r="BB46" s="77"/>
      <c r="BC46" s="77"/>
      <c r="BD46" s="77"/>
      <c r="BE46" s="123"/>
      <c r="BF46" s="123"/>
    </row>
    <row r="47" spans="1:58" ht="21" customHeight="1">
      <c r="A47" s="214"/>
      <c r="B47" s="221"/>
      <c r="C47" s="187"/>
      <c r="D47" s="5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4"/>
      <c r="R47" s="4"/>
      <c r="S47" s="78"/>
      <c r="T47" s="78"/>
      <c r="U47" s="76"/>
      <c r="V47" s="76"/>
      <c r="W47" s="75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4"/>
      <c r="AO47" s="74"/>
      <c r="AP47" s="74"/>
      <c r="AQ47" s="74"/>
      <c r="AR47" s="74"/>
      <c r="AS47" s="74"/>
      <c r="AT47" s="15"/>
      <c r="AU47" s="117"/>
      <c r="AV47" s="76"/>
      <c r="AW47" s="96">
        <f>SUM(X47:AS47)+AV47+AU47</f>
        <v>0</v>
      </c>
      <c r="AX47" s="77"/>
      <c r="AY47" s="77"/>
      <c r="AZ47" s="77"/>
      <c r="BA47" s="77"/>
      <c r="BB47" s="77"/>
      <c r="BC47" s="77"/>
      <c r="BD47" s="77"/>
      <c r="BE47" s="123"/>
      <c r="BF47" s="123"/>
    </row>
    <row r="48" spans="1:58" ht="22.5" customHeight="1">
      <c r="A48" s="214"/>
      <c r="B48" s="179" t="s">
        <v>58</v>
      </c>
      <c r="C48" s="181" t="s">
        <v>105</v>
      </c>
      <c r="D48" s="179" t="s">
        <v>125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4"/>
      <c r="R48" s="4"/>
      <c r="S48" s="5"/>
      <c r="T48" s="5"/>
      <c r="U48" s="16"/>
      <c r="V48" s="16"/>
      <c r="W48" s="6"/>
      <c r="X48" s="15">
        <v>2</v>
      </c>
      <c r="Y48" s="15">
        <v>10</v>
      </c>
      <c r="Z48" s="15">
        <v>10</v>
      </c>
      <c r="AA48" s="15">
        <v>10</v>
      </c>
      <c r="AB48" s="15">
        <v>10</v>
      </c>
      <c r="AC48" s="15">
        <v>10</v>
      </c>
      <c r="AD48" s="15">
        <v>8</v>
      </c>
      <c r="AE48" s="15">
        <v>8</v>
      </c>
      <c r="AF48" s="15">
        <v>8</v>
      </c>
      <c r="AG48" s="15">
        <v>8</v>
      </c>
      <c r="AH48" s="15">
        <v>8</v>
      </c>
      <c r="AI48" s="15">
        <v>8</v>
      </c>
      <c r="AJ48" s="15">
        <v>8</v>
      </c>
      <c r="AK48" s="15">
        <v>8</v>
      </c>
      <c r="AL48" s="15">
        <v>8</v>
      </c>
      <c r="AM48" s="15"/>
      <c r="AN48" s="15"/>
      <c r="AO48" s="15"/>
      <c r="AP48" s="15"/>
      <c r="AQ48" s="15"/>
      <c r="AR48" s="15"/>
      <c r="AS48" s="15"/>
      <c r="AT48" s="15"/>
      <c r="AU48" s="15"/>
      <c r="AV48" s="16"/>
      <c r="AW48" s="96">
        <f>SUM(X48:AS48)+AV48+AU48</f>
        <v>124</v>
      </c>
      <c r="AX48" s="36"/>
      <c r="AY48" s="36"/>
      <c r="AZ48" s="36"/>
      <c r="BA48" s="36"/>
      <c r="BB48" s="36"/>
      <c r="BC48" s="36"/>
      <c r="BD48" s="36"/>
      <c r="BE48" s="28"/>
      <c r="BF48" s="28"/>
    </row>
    <row r="49" spans="1:58" ht="22.5" customHeight="1">
      <c r="A49" s="214"/>
      <c r="B49" s="180"/>
      <c r="C49" s="182"/>
      <c r="D49" s="180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4"/>
      <c r="R49" s="4"/>
      <c r="S49" s="78"/>
      <c r="T49" s="78"/>
      <c r="U49" s="76"/>
      <c r="V49" s="76"/>
      <c r="W49" s="75"/>
      <c r="X49" s="76">
        <f>X48/2</f>
        <v>1</v>
      </c>
      <c r="Y49" s="76">
        <f aca="true" t="shared" si="19" ref="Y49:AL49">Y48/2</f>
        <v>5</v>
      </c>
      <c r="Z49" s="76">
        <f t="shared" si="19"/>
        <v>5</v>
      </c>
      <c r="AA49" s="76">
        <f t="shared" si="19"/>
        <v>5</v>
      </c>
      <c r="AB49" s="76">
        <f t="shared" si="19"/>
        <v>5</v>
      </c>
      <c r="AC49" s="76">
        <f t="shared" si="19"/>
        <v>5</v>
      </c>
      <c r="AD49" s="76">
        <f t="shared" si="19"/>
        <v>4</v>
      </c>
      <c r="AE49" s="76">
        <f t="shared" si="19"/>
        <v>4</v>
      </c>
      <c r="AF49" s="76">
        <f t="shared" si="19"/>
        <v>4</v>
      </c>
      <c r="AG49" s="76">
        <f t="shared" si="19"/>
        <v>4</v>
      </c>
      <c r="AH49" s="76">
        <f t="shared" si="19"/>
        <v>4</v>
      </c>
      <c r="AI49" s="76">
        <f t="shared" si="19"/>
        <v>4</v>
      </c>
      <c r="AJ49" s="76">
        <f t="shared" si="19"/>
        <v>4</v>
      </c>
      <c r="AK49" s="76">
        <f t="shared" si="19"/>
        <v>4</v>
      </c>
      <c r="AL49" s="76">
        <f t="shared" si="19"/>
        <v>4</v>
      </c>
      <c r="AM49" s="76"/>
      <c r="AN49" s="76"/>
      <c r="AO49" s="76"/>
      <c r="AP49" s="76"/>
      <c r="AQ49" s="76"/>
      <c r="AR49" s="76"/>
      <c r="AS49" s="74"/>
      <c r="AT49" s="15"/>
      <c r="AU49" s="15"/>
      <c r="AV49" s="76"/>
      <c r="AW49" s="96">
        <f>SUM(X49:AS49)+AV49+AU49</f>
        <v>62</v>
      </c>
      <c r="AX49" s="77"/>
      <c r="AY49" s="77"/>
      <c r="AZ49" s="77"/>
      <c r="BA49" s="77"/>
      <c r="BB49" s="77"/>
      <c r="BC49" s="77"/>
      <c r="BD49" s="77"/>
      <c r="BE49" s="123"/>
      <c r="BF49" s="123"/>
    </row>
    <row r="50" spans="1:58" ht="22.5" customHeight="1">
      <c r="A50" s="214"/>
      <c r="B50" s="102" t="s">
        <v>64</v>
      </c>
      <c r="C50" s="101"/>
      <c r="D50" s="5" t="s">
        <v>106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4"/>
      <c r="R50" s="4"/>
      <c r="S50" s="5"/>
      <c r="T50" s="5"/>
      <c r="U50" s="16"/>
      <c r="V50" s="16"/>
      <c r="W50" s="6"/>
      <c r="X50" s="16"/>
      <c r="Y50" s="16"/>
      <c r="Z50" s="16"/>
      <c r="AA50" s="16"/>
      <c r="AB50" s="16"/>
      <c r="AC50" s="15"/>
      <c r="AD50" s="15"/>
      <c r="AE50" s="15"/>
      <c r="AF50" s="15"/>
      <c r="AG50" s="15"/>
      <c r="AH50" s="16"/>
      <c r="AI50" s="16"/>
      <c r="AJ50" s="16"/>
      <c r="AK50" s="15"/>
      <c r="AL50" s="15"/>
      <c r="AM50" s="15">
        <v>36</v>
      </c>
      <c r="AN50" s="15">
        <v>36</v>
      </c>
      <c r="AO50" s="15"/>
      <c r="AP50" s="15"/>
      <c r="AQ50" s="15"/>
      <c r="AR50" s="15"/>
      <c r="AS50" s="15"/>
      <c r="AT50" s="15"/>
      <c r="AU50" s="15"/>
      <c r="AV50" s="15"/>
      <c r="AW50" s="96"/>
      <c r="AX50" s="36"/>
      <c r="AY50" s="36"/>
      <c r="AZ50" s="36"/>
      <c r="BA50" s="36"/>
      <c r="BB50" s="36"/>
      <c r="BC50" s="36"/>
      <c r="BD50" s="36"/>
      <c r="BE50" s="28"/>
      <c r="BF50" s="28"/>
    </row>
    <row r="51" spans="1:58" ht="33.75" customHeight="1">
      <c r="A51" s="214"/>
      <c r="B51" s="218" t="s">
        <v>107</v>
      </c>
      <c r="C51" s="218"/>
      <c r="D51" s="218"/>
      <c r="E51" s="15">
        <f>E37+E33+E31+E27+E25+E23+E17+E13+E11+E9</f>
        <v>12</v>
      </c>
      <c r="F51" s="15">
        <f aca="true" t="shared" si="20" ref="F51:S51">F37+F33+F31+F27+F25+F23+F17+F13+F11+F9</f>
        <v>36</v>
      </c>
      <c r="G51" s="15">
        <f t="shared" si="20"/>
        <v>36</v>
      </c>
      <c r="H51" s="15">
        <f t="shared" si="20"/>
        <v>36</v>
      </c>
      <c r="I51" s="15">
        <f t="shared" si="20"/>
        <v>36</v>
      </c>
      <c r="J51" s="15">
        <f t="shared" si="20"/>
        <v>36</v>
      </c>
      <c r="K51" s="15">
        <f t="shared" si="20"/>
        <v>36</v>
      </c>
      <c r="L51" s="15">
        <f t="shared" si="20"/>
        <v>36</v>
      </c>
      <c r="M51" s="15">
        <f t="shared" si="20"/>
        <v>36</v>
      </c>
      <c r="N51" s="15">
        <f t="shared" si="20"/>
        <v>36</v>
      </c>
      <c r="O51" s="15">
        <f t="shared" si="20"/>
        <v>36</v>
      </c>
      <c r="P51" s="15">
        <f t="shared" si="20"/>
        <v>36</v>
      </c>
      <c r="Q51" s="15">
        <f t="shared" si="20"/>
        <v>36</v>
      </c>
      <c r="R51" s="15">
        <f t="shared" si="20"/>
        <v>36</v>
      </c>
      <c r="S51" s="15">
        <f t="shared" si="20"/>
        <v>36</v>
      </c>
      <c r="T51" s="15">
        <v>36</v>
      </c>
      <c r="U51" s="15">
        <v>36</v>
      </c>
      <c r="V51" s="15">
        <v>24</v>
      </c>
      <c r="W51" s="13">
        <f>W37+W33+W31+W29+W27+W25+W23+W19+W17+W13+W11+W9</f>
        <v>540</v>
      </c>
      <c r="X51" s="15">
        <f>+X48+X44+X39+X37+X31+X29+X19+X13+X11</f>
        <v>12</v>
      </c>
      <c r="Y51" s="15">
        <f aca="true" t="shared" si="21" ref="Y51:AT51">+Y48+Y44+Y39+Y37+Y31+Y29+Y19+Y13+Y11</f>
        <v>36</v>
      </c>
      <c r="Z51" s="15">
        <f t="shared" si="21"/>
        <v>36</v>
      </c>
      <c r="AA51" s="15">
        <f t="shared" si="21"/>
        <v>36</v>
      </c>
      <c r="AB51" s="15">
        <f t="shared" si="21"/>
        <v>36</v>
      </c>
      <c r="AC51" s="15">
        <f t="shared" si="21"/>
        <v>36</v>
      </c>
      <c r="AD51" s="15">
        <f t="shared" si="21"/>
        <v>36</v>
      </c>
      <c r="AE51" s="15">
        <f t="shared" si="21"/>
        <v>36</v>
      </c>
      <c r="AF51" s="15">
        <f t="shared" si="21"/>
        <v>36</v>
      </c>
      <c r="AG51" s="15">
        <f t="shared" si="21"/>
        <v>36</v>
      </c>
      <c r="AH51" s="15">
        <f t="shared" si="21"/>
        <v>36</v>
      </c>
      <c r="AI51" s="15">
        <f t="shared" si="21"/>
        <v>36</v>
      </c>
      <c r="AJ51" s="15">
        <f t="shared" si="21"/>
        <v>36</v>
      </c>
      <c r="AK51" s="15">
        <f t="shared" si="21"/>
        <v>36</v>
      </c>
      <c r="AL51" s="15">
        <f t="shared" si="21"/>
        <v>36</v>
      </c>
      <c r="AM51" s="15">
        <v>36</v>
      </c>
      <c r="AN51" s="15">
        <v>36</v>
      </c>
      <c r="AO51" s="15">
        <f>+AO48+AT44+AT39+AT37+AT31+AT29+AT19+AO13+AO11</f>
        <v>36</v>
      </c>
      <c r="AP51" s="15">
        <f t="shared" si="21"/>
        <v>36</v>
      </c>
      <c r="AQ51" s="15">
        <f t="shared" si="21"/>
        <v>36</v>
      </c>
      <c r="AR51" s="15">
        <f t="shared" si="21"/>
        <v>36</v>
      </c>
      <c r="AS51" s="15">
        <f t="shared" si="21"/>
        <v>36</v>
      </c>
      <c r="AT51" s="15">
        <f t="shared" si="21"/>
        <v>36</v>
      </c>
      <c r="AU51" s="15">
        <v>24</v>
      </c>
      <c r="AV51" s="15">
        <v>24</v>
      </c>
      <c r="AW51" s="122">
        <f>AW48+AW44+AW39+AW37+AW31+AW29+AW19+AW13+AW11</f>
        <v>720</v>
      </c>
      <c r="AX51" s="77"/>
      <c r="AY51" s="77"/>
      <c r="AZ51" s="77"/>
      <c r="BA51" s="77"/>
      <c r="BB51" s="77"/>
      <c r="BC51" s="77"/>
      <c r="BD51" s="77"/>
      <c r="BE51" s="123"/>
      <c r="BF51" s="123"/>
    </row>
    <row r="52" spans="1:58" ht="15.75" customHeight="1">
      <c r="A52" s="214"/>
      <c r="B52" s="212"/>
      <c r="C52" s="212"/>
      <c r="D52" s="212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4"/>
      <c r="P52" s="76"/>
      <c r="Q52" s="16"/>
      <c r="R52" s="16"/>
      <c r="S52" s="74"/>
      <c r="T52" s="172" t="s">
        <v>77</v>
      </c>
      <c r="U52" s="173"/>
      <c r="V52" s="76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96"/>
      <c r="AR52" s="96"/>
      <c r="AS52" s="96"/>
      <c r="AT52" s="116"/>
      <c r="AU52" s="74" t="s">
        <v>193</v>
      </c>
      <c r="AV52" s="74" t="s">
        <v>194</v>
      </c>
      <c r="AW52" s="88"/>
      <c r="AX52" s="15"/>
      <c r="AY52" s="16"/>
      <c r="AZ52" s="16"/>
      <c r="BA52" s="16"/>
      <c r="BB52" s="16"/>
      <c r="BC52" s="16"/>
      <c r="BD52" s="16"/>
      <c r="BE52" s="123"/>
      <c r="BF52" s="123"/>
    </row>
    <row r="53" spans="1:58" ht="15.75" customHeight="1">
      <c r="A53" s="214"/>
      <c r="B53" s="219" t="s">
        <v>108</v>
      </c>
      <c r="C53" s="219"/>
      <c r="D53" s="219"/>
      <c r="E53" s="130">
        <f>E38+E34+E32+E28+E26+E24+E18+E14+E12+E10</f>
        <v>5</v>
      </c>
      <c r="F53" s="130">
        <f aca="true" t="shared" si="22" ref="F53:V53">F38+F34+F32+F28+F26+F24+F18+F14+F12+F10</f>
        <v>18</v>
      </c>
      <c r="G53" s="130">
        <f t="shared" si="22"/>
        <v>18</v>
      </c>
      <c r="H53" s="130">
        <f t="shared" si="22"/>
        <v>18</v>
      </c>
      <c r="I53" s="130">
        <f t="shared" si="22"/>
        <v>18</v>
      </c>
      <c r="J53" s="130">
        <f t="shared" si="22"/>
        <v>18</v>
      </c>
      <c r="K53" s="130">
        <f t="shared" si="22"/>
        <v>18</v>
      </c>
      <c r="L53" s="130">
        <f t="shared" si="22"/>
        <v>18</v>
      </c>
      <c r="M53" s="130">
        <f t="shared" si="22"/>
        <v>18</v>
      </c>
      <c r="N53" s="130">
        <f t="shared" si="22"/>
        <v>18</v>
      </c>
      <c r="O53" s="130">
        <f t="shared" si="22"/>
        <v>18</v>
      </c>
      <c r="P53" s="130">
        <f t="shared" si="22"/>
        <v>17</v>
      </c>
      <c r="Q53" s="130">
        <f t="shared" si="22"/>
        <v>18</v>
      </c>
      <c r="R53" s="130">
        <f t="shared" si="22"/>
        <v>17</v>
      </c>
      <c r="S53" s="130">
        <f t="shared" si="22"/>
        <v>18</v>
      </c>
      <c r="T53" s="130">
        <f t="shared" si="22"/>
        <v>11</v>
      </c>
      <c r="U53" s="130">
        <f t="shared" si="22"/>
        <v>0</v>
      </c>
      <c r="V53" s="130">
        <f t="shared" si="22"/>
        <v>0</v>
      </c>
      <c r="W53" s="131"/>
      <c r="X53" s="118">
        <f>X49+X45+X40+X38+X32+X30+X20+X14+X12</f>
        <v>6</v>
      </c>
      <c r="Y53" s="118">
        <f aca="true" t="shared" si="23" ref="Y53:AV53">Y49+Y45+Y40+Y38+Y32+Y30+Y20+Y14+Y12</f>
        <v>18</v>
      </c>
      <c r="Z53" s="118">
        <f t="shared" si="23"/>
        <v>18</v>
      </c>
      <c r="AA53" s="118">
        <f t="shared" si="23"/>
        <v>18</v>
      </c>
      <c r="AB53" s="118">
        <f t="shared" si="23"/>
        <v>18</v>
      </c>
      <c r="AC53" s="118">
        <f t="shared" si="23"/>
        <v>18</v>
      </c>
      <c r="AD53" s="118">
        <f t="shared" si="23"/>
        <v>18</v>
      </c>
      <c r="AE53" s="118">
        <f t="shared" si="23"/>
        <v>18</v>
      </c>
      <c r="AF53" s="118">
        <f t="shared" si="23"/>
        <v>18</v>
      </c>
      <c r="AG53" s="118">
        <f t="shared" si="23"/>
        <v>18</v>
      </c>
      <c r="AH53" s="118">
        <f t="shared" si="23"/>
        <v>18</v>
      </c>
      <c r="AI53" s="118">
        <f t="shared" si="23"/>
        <v>18</v>
      </c>
      <c r="AJ53" s="118">
        <f t="shared" si="23"/>
        <v>18</v>
      </c>
      <c r="AK53" s="118">
        <f t="shared" si="23"/>
        <v>18</v>
      </c>
      <c r="AL53" s="118">
        <f t="shared" si="23"/>
        <v>18</v>
      </c>
      <c r="AM53" s="118">
        <f t="shared" si="23"/>
        <v>0</v>
      </c>
      <c r="AN53" s="118">
        <f t="shared" si="23"/>
        <v>0</v>
      </c>
      <c r="AO53" s="118">
        <f>AO49+AT45+AT40+AT38+AT32+AT30+AT20+AO14+AO12</f>
        <v>18</v>
      </c>
      <c r="AP53" s="118">
        <f t="shared" si="23"/>
        <v>18</v>
      </c>
      <c r="AQ53" s="118">
        <f t="shared" si="23"/>
        <v>18</v>
      </c>
      <c r="AR53" s="118">
        <f t="shared" si="23"/>
        <v>18</v>
      </c>
      <c r="AS53" s="118">
        <f t="shared" si="23"/>
        <v>18</v>
      </c>
      <c r="AT53" s="118">
        <f>AT45+AT40+AT38+AT32+AT30+AT20</f>
        <v>18</v>
      </c>
      <c r="AU53" s="118">
        <f t="shared" si="23"/>
        <v>12</v>
      </c>
      <c r="AV53" s="118">
        <f t="shared" si="23"/>
        <v>0</v>
      </c>
      <c r="AW53" s="132"/>
      <c r="AX53" s="133"/>
      <c r="AY53" s="133"/>
      <c r="AZ53" s="133"/>
      <c r="BA53" s="133"/>
      <c r="BB53" s="133"/>
      <c r="BC53" s="133"/>
      <c r="BD53" s="118"/>
      <c r="BE53" s="123"/>
      <c r="BF53" s="123"/>
    </row>
    <row r="54" spans="1:58" ht="15">
      <c r="A54" s="214"/>
      <c r="B54" s="217" t="s">
        <v>109</v>
      </c>
      <c r="C54" s="217"/>
      <c r="D54" s="217"/>
      <c r="E54" s="130">
        <f>E51+E53</f>
        <v>17</v>
      </c>
      <c r="F54" s="130">
        <f aca="true" t="shared" si="24" ref="F54:V54">F51+F53</f>
        <v>54</v>
      </c>
      <c r="G54" s="130">
        <f t="shared" si="24"/>
        <v>54</v>
      </c>
      <c r="H54" s="130">
        <f t="shared" si="24"/>
        <v>54</v>
      </c>
      <c r="I54" s="130">
        <f t="shared" si="24"/>
        <v>54</v>
      </c>
      <c r="J54" s="130">
        <f t="shared" si="24"/>
        <v>54</v>
      </c>
      <c r="K54" s="130">
        <f t="shared" si="24"/>
        <v>54</v>
      </c>
      <c r="L54" s="130">
        <f t="shared" si="24"/>
        <v>54</v>
      </c>
      <c r="M54" s="130">
        <f t="shared" si="24"/>
        <v>54</v>
      </c>
      <c r="N54" s="130">
        <f t="shared" si="24"/>
        <v>54</v>
      </c>
      <c r="O54" s="130">
        <f t="shared" si="24"/>
        <v>54</v>
      </c>
      <c r="P54" s="130">
        <f t="shared" si="24"/>
        <v>53</v>
      </c>
      <c r="Q54" s="130">
        <f t="shared" si="24"/>
        <v>54</v>
      </c>
      <c r="R54" s="130">
        <f t="shared" si="24"/>
        <v>53</v>
      </c>
      <c r="S54" s="130">
        <f t="shared" si="24"/>
        <v>54</v>
      </c>
      <c r="T54" s="130">
        <v>24</v>
      </c>
      <c r="U54" s="130">
        <v>12</v>
      </c>
      <c r="V54" s="130">
        <f t="shared" si="24"/>
        <v>24</v>
      </c>
      <c r="W54" s="131"/>
      <c r="X54" s="118">
        <f>X51+X53</f>
        <v>18</v>
      </c>
      <c r="Y54" s="118">
        <f aca="true" t="shared" si="25" ref="Y54:AV54">Y51+Y53</f>
        <v>54</v>
      </c>
      <c r="Z54" s="118">
        <f t="shared" si="25"/>
        <v>54</v>
      </c>
      <c r="AA54" s="118">
        <f t="shared" si="25"/>
        <v>54</v>
      </c>
      <c r="AB54" s="118">
        <f t="shared" si="25"/>
        <v>54</v>
      </c>
      <c r="AC54" s="118">
        <f t="shared" si="25"/>
        <v>54</v>
      </c>
      <c r="AD54" s="118">
        <f t="shared" si="25"/>
        <v>54</v>
      </c>
      <c r="AE54" s="118">
        <f t="shared" si="25"/>
        <v>54</v>
      </c>
      <c r="AF54" s="118">
        <f t="shared" si="25"/>
        <v>54</v>
      </c>
      <c r="AG54" s="118">
        <f t="shared" si="25"/>
        <v>54</v>
      </c>
      <c r="AH54" s="118">
        <f t="shared" si="25"/>
        <v>54</v>
      </c>
      <c r="AI54" s="118">
        <f t="shared" si="25"/>
        <v>54</v>
      </c>
      <c r="AJ54" s="118">
        <f t="shared" si="25"/>
        <v>54</v>
      </c>
      <c r="AK54" s="118">
        <f t="shared" si="25"/>
        <v>54</v>
      </c>
      <c r="AL54" s="118">
        <f t="shared" si="25"/>
        <v>54</v>
      </c>
      <c r="AM54" s="118">
        <f t="shared" si="25"/>
        <v>36</v>
      </c>
      <c r="AN54" s="118">
        <f t="shared" si="25"/>
        <v>36</v>
      </c>
      <c r="AO54" s="118">
        <f t="shared" si="25"/>
        <v>54</v>
      </c>
      <c r="AP54" s="118">
        <f t="shared" si="25"/>
        <v>54</v>
      </c>
      <c r="AQ54" s="118">
        <f t="shared" si="25"/>
        <v>54</v>
      </c>
      <c r="AR54" s="118">
        <f t="shared" si="25"/>
        <v>54</v>
      </c>
      <c r="AS54" s="118">
        <f t="shared" si="25"/>
        <v>54</v>
      </c>
      <c r="AT54" s="118">
        <f t="shared" si="25"/>
        <v>54</v>
      </c>
      <c r="AU54" s="118">
        <f t="shared" si="25"/>
        <v>36</v>
      </c>
      <c r="AV54" s="118">
        <f t="shared" si="25"/>
        <v>24</v>
      </c>
      <c r="AW54" s="132"/>
      <c r="AX54" s="133"/>
      <c r="AY54" s="133"/>
      <c r="AZ54" s="133"/>
      <c r="BA54" s="133"/>
      <c r="BB54" s="133"/>
      <c r="BC54" s="133"/>
      <c r="BD54" s="118"/>
      <c r="BE54" s="123"/>
      <c r="BF54" s="123"/>
    </row>
    <row r="55" ht="15">
      <c r="AV55" s="26"/>
    </row>
    <row r="56" ht="15">
      <c r="AV56" s="26"/>
    </row>
    <row r="57" ht="15">
      <c r="AV57" s="26"/>
    </row>
    <row r="58" ht="15">
      <c r="AV58" s="26"/>
    </row>
    <row r="59" ht="15">
      <c r="AV59" s="26"/>
    </row>
    <row r="60" ht="15">
      <c r="AV60" s="26"/>
    </row>
    <row r="61" ht="15">
      <c r="AV61" s="26"/>
    </row>
  </sheetData>
  <sheetProtection/>
  <mergeCells count="79">
    <mergeCell ref="T52:U52"/>
    <mergeCell ref="D48:D49"/>
    <mergeCell ref="D23:D24"/>
    <mergeCell ref="D25:D26"/>
    <mergeCell ref="D33:D34"/>
    <mergeCell ref="D27:D28"/>
    <mergeCell ref="D29:D30"/>
    <mergeCell ref="D31:D32"/>
    <mergeCell ref="D37:D38"/>
    <mergeCell ref="D39:D40"/>
    <mergeCell ref="B35:B36"/>
    <mergeCell ref="D19:D20"/>
    <mergeCell ref="B11:B12"/>
    <mergeCell ref="B13:B14"/>
    <mergeCell ref="B15:B16"/>
    <mergeCell ref="D17:D18"/>
    <mergeCell ref="C19:C20"/>
    <mergeCell ref="C15:C16"/>
    <mergeCell ref="D11:D12"/>
    <mergeCell ref="D13:D14"/>
    <mergeCell ref="B37:B38"/>
    <mergeCell ref="C48:C49"/>
    <mergeCell ref="B48:B49"/>
    <mergeCell ref="B17:B18"/>
    <mergeCell ref="C17:C18"/>
    <mergeCell ref="C21:C22"/>
    <mergeCell ref="B39:B40"/>
    <mergeCell ref="C39:C40"/>
    <mergeCell ref="C25:C26"/>
    <mergeCell ref="B25:B26"/>
    <mergeCell ref="B27:B28"/>
    <mergeCell ref="B23:B24"/>
    <mergeCell ref="C23:C24"/>
    <mergeCell ref="AJ2:AL2"/>
    <mergeCell ref="E3:BD3"/>
    <mergeCell ref="C7:C8"/>
    <mergeCell ref="D9:D10"/>
    <mergeCell ref="E5:BD5"/>
    <mergeCell ref="D2:D6"/>
    <mergeCell ref="C9:C10"/>
    <mergeCell ref="C11:C12"/>
    <mergeCell ref="C13:C14"/>
    <mergeCell ref="C44:C45"/>
    <mergeCell ref="C33:C34"/>
    <mergeCell ref="C37:C38"/>
    <mergeCell ref="C27:C28"/>
    <mergeCell ref="C35:C36"/>
    <mergeCell ref="C29:C30"/>
    <mergeCell ref="C42:C43"/>
    <mergeCell ref="B53:D53"/>
    <mergeCell ref="B29:B30"/>
    <mergeCell ref="B31:B32"/>
    <mergeCell ref="B42:B43"/>
    <mergeCell ref="C46:C47"/>
    <mergeCell ref="B46:B47"/>
    <mergeCell ref="B33:B34"/>
    <mergeCell ref="B44:B45"/>
    <mergeCell ref="C31:C32"/>
    <mergeCell ref="D44:D45"/>
    <mergeCell ref="BB2:BD2"/>
    <mergeCell ref="A7:A54"/>
    <mergeCell ref="A2:A6"/>
    <mergeCell ref="B2:B6"/>
    <mergeCell ref="C2:C6"/>
    <mergeCell ref="B7:B8"/>
    <mergeCell ref="B21:B22"/>
    <mergeCell ref="B9:B10"/>
    <mergeCell ref="B54:D54"/>
    <mergeCell ref="B51:D51"/>
    <mergeCell ref="B52:D52"/>
    <mergeCell ref="E1:BF1"/>
    <mergeCell ref="F2:H2"/>
    <mergeCell ref="J2:M2"/>
    <mergeCell ref="O2:Q2"/>
    <mergeCell ref="S2:U2"/>
    <mergeCell ref="Y2:Z2"/>
    <mergeCell ref="AB2:AD2"/>
    <mergeCell ref="AF2:AH2"/>
    <mergeCell ref="AW2:AZ2"/>
  </mergeCells>
  <printOptions/>
  <pageMargins left="0.7" right="0.7" top="0.75" bottom="0.75" header="0.3" footer="0.3"/>
  <pageSetup horizontalDpi="180" verticalDpi="180" orientation="portrait" paperSize="9" scale="60" r:id="rId1"/>
  <rowBreaks count="1" manualBreakCount="1">
    <brk id="28" max="255" man="1"/>
  </rowBreaks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2"/>
  <sheetViews>
    <sheetView zoomScale="75" zoomScaleNormal="75" zoomScalePageLayoutView="0" workbookViewId="0" topLeftCell="A1">
      <pane xSplit="4" ySplit="6" topLeftCell="X2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41" sqref="D41:D42"/>
    </sheetView>
  </sheetViews>
  <sheetFormatPr defaultColWidth="9.140625" defaultRowHeight="15"/>
  <cols>
    <col min="1" max="1" width="3.57421875" style="20" customWidth="1"/>
    <col min="2" max="2" width="12.00390625" style="22" customWidth="1"/>
    <col min="3" max="3" width="55.421875" style="20" customWidth="1"/>
    <col min="4" max="4" width="10.421875" style="20" customWidth="1"/>
    <col min="5" max="21" width="4.7109375" style="20" customWidth="1"/>
    <col min="22" max="23" width="4.7109375" style="26" customWidth="1"/>
    <col min="24" max="24" width="4.8515625" style="20" customWidth="1"/>
    <col min="25" max="25" width="5.421875" style="20" customWidth="1"/>
    <col min="26" max="30" width="4.7109375" style="20" customWidth="1"/>
    <col min="31" max="35" width="4.7109375" style="26" customWidth="1"/>
    <col min="36" max="42" width="4.7109375" style="20" customWidth="1"/>
    <col min="43" max="43" width="4.7109375" style="26" customWidth="1"/>
    <col min="44" max="47" width="4.7109375" style="20" customWidth="1"/>
    <col min="48" max="49" width="4.7109375" style="26" customWidth="1"/>
    <col min="50" max="54" width="4.7109375" style="20" customWidth="1"/>
    <col min="55" max="55" width="4.57421875" style="20" customWidth="1"/>
    <col min="56" max="57" width="4.7109375" style="20" customWidth="1"/>
    <col min="58" max="16384" width="9.140625" style="20" customWidth="1"/>
  </cols>
  <sheetData>
    <row r="1" spans="1:58" ht="18.75">
      <c r="A1" s="28"/>
      <c r="B1" s="21"/>
      <c r="C1" s="28"/>
      <c r="D1" s="28"/>
      <c r="E1" s="241" t="s">
        <v>197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119"/>
    </row>
    <row r="2" spans="1:58" ht="93.75" customHeight="1">
      <c r="A2" s="188" t="s">
        <v>0</v>
      </c>
      <c r="B2" s="245" t="s">
        <v>1</v>
      </c>
      <c r="C2" s="242" t="s">
        <v>2</v>
      </c>
      <c r="D2" s="188" t="s">
        <v>3</v>
      </c>
      <c r="E2" s="107" t="s">
        <v>115</v>
      </c>
      <c r="F2" s="251" t="s">
        <v>4</v>
      </c>
      <c r="G2" s="251"/>
      <c r="H2" s="251"/>
      <c r="I2" s="139" t="s">
        <v>149</v>
      </c>
      <c r="J2" s="251" t="s">
        <v>5</v>
      </c>
      <c r="K2" s="251"/>
      <c r="L2" s="251"/>
      <c r="M2" s="251"/>
      <c r="N2" s="107" t="s">
        <v>150</v>
      </c>
      <c r="O2" s="185" t="s">
        <v>6</v>
      </c>
      <c r="P2" s="185"/>
      <c r="Q2" s="185"/>
      <c r="R2" s="107" t="s">
        <v>190</v>
      </c>
      <c r="S2" s="185" t="s">
        <v>7</v>
      </c>
      <c r="T2" s="185"/>
      <c r="U2" s="185"/>
      <c r="V2" s="107" t="s">
        <v>151</v>
      </c>
      <c r="W2" s="107" t="s">
        <v>152</v>
      </c>
      <c r="X2" s="107" t="s">
        <v>153</v>
      </c>
      <c r="Y2" s="247" t="s">
        <v>8</v>
      </c>
      <c r="Z2" s="252"/>
      <c r="AA2" s="107" t="s">
        <v>154</v>
      </c>
      <c r="AB2" s="185" t="s">
        <v>9</v>
      </c>
      <c r="AC2" s="176"/>
      <c r="AD2" s="176"/>
      <c r="AE2" s="169" t="s">
        <v>155</v>
      </c>
      <c r="AF2" s="240" t="s">
        <v>10</v>
      </c>
      <c r="AG2" s="240"/>
      <c r="AH2" s="240"/>
      <c r="AI2" s="169" t="s">
        <v>156</v>
      </c>
      <c r="AJ2" s="247" t="s">
        <v>11</v>
      </c>
      <c r="AK2" s="248"/>
      <c r="AL2" s="248"/>
      <c r="AM2" s="140" t="s">
        <v>157</v>
      </c>
      <c r="AN2" s="140" t="s">
        <v>158</v>
      </c>
      <c r="AO2" s="140" t="s">
        <v>159</v>
      </c>
      <c r="AP2" s="140" t="s">
        <v>160</v>
      </c>
      <c r="AQ2" s="140" t="s">
        <v>161</v>
      </c>
      <c r="AR2" s="140" t="s">
        <v>162</v>
      </c>
      <c r="AS2" s="140" t="s">
        <v>163</v>
      </c>
      <c r="AT2" s="140" t="s">
        <v>164</v>
      </c>
      <c r="AU2" s="140" t="s">
        <v>165</v>
      </c>
      <c r="AV2" s="140" t="s">
        <v>166</v>
      </c>
      <c r="AW2" s="240" t="s">
        <v>110</v>
      </c>
      <c r="AX2" s="240"/>
      <c r="AY2" s="240"/>
      <c r="AZ2" s="240"/>
      <c r="BA2" s="140" t="s">
        <v>167</v>
      </c>
      <c r="BB2" s="240" t="s">
        <v>12</v>
      </c>
      <c r="BC2" s="240"/>
      <c r="BD2" s="240"/>
      <c r="BE2" s="140" t="s">
        <v>168</v>
      </c>
      <c r="BF2" s="21"/>
    </row>
    <row r="3" spans="1:57" ht="15">
      <c r="A3" s="188"/>
      <c r="B3" s="245"/>
      <c r="C3" s="242"/>
      <c r="D3" s="188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30"/>
    </row>
    <row r="4" spans="1:57" ht="15">
      <c r="A4" s="188"/>
      <c r="B4" s="245"/>
      <c r="C4" s="242"/>
      <c r="D4" s="188"/>
      <c r="E4" s="31">
        <v>35</v>
      </c>
      <c r="F4" s="31">
        <v>36</v>
      </c>
      <c r="G4" s="31">
        <v>37</v>
      </c>
      <c r="H4" s="31">
        <v>38</v>
      </c>
      <c r="I4" s="31">
        <v>39</v>
      </c>
      <c r="J4" s="32">
        <v>40</v>
      </c>
      <c r="K4" s="29">
        <v>41</v>
      </c>
      <c r="L4" s="29">
        <v>42</v>
      </c>
      <c r="M4" s="29">
        <v>43</v>
      </c>
      <c r="N4" s="29">
        <v>44</v>
      </c>
      <c r="O4" s="29">
        <v>45</v>
      </c>
      <c r="P4" s="29">
        <v>46</v>
      </c>
      <c r="Q4" s="29">
        <v>47</v>
      </c>
      <c r="R4" s="29">
        <v>48</v>
      </c>
      <c r="S4" s="29">
        <v>49</v>
      </c>
      <c r="T4" s="29">
        <v>50</v>
      </c>
      <c r="U4" s="29">
        <v>51</v>
      </c>
      <c r="V4" s="33">
        <v>52</v>
      </c>
      <c r="W4" s="29">
        <v>1</v>
      </c>
      <c r="X4" s="29">
        <v>2</v>
      </c>
      <c r="Y4" s="29">
        <v>3</v>
      </c>
      <c r="Z4" s="29">
        <v>4</v>
      </c>
      <c r="AA4" s="29">
        <v>5</v>
      </c>
      <c r="AB4" s="29">
        <v>6</v>
      </c>
      <c r="AC4" s="29">
        <v>7</v>
      </c>
      <c r="AD4" s="29">
        <v>8</v>
      </c>
      <c r="AE4" s="166">
        <v>9</v>
      </c>
      <c r="AF4" s="166">
        <v>10</v>
      </c>
      <c r="AG4" s="166">
        <v>11</v>
      </c>
      <c r="AH4" s="166">
        <v>12</v>
      </c>
      <c r="AI4" s="166">
        <v>13</v>
      </c>
      <c r="AJ4" s="29">
        <v>14</v>
      </c>
      <c r="AK4" s="29">
        <v>15</v>
      </c>
      <c r="AL4" s="29">
        <v>16</v>
      </c>
      <c r="AM4" s="29">
        <v>17</v>
      </c>
      <c r="AN4" s="29">
        <v>18</v>
      </c>
      <c r="AO4" s="29">
        <v>19</v>
      </c>
      <c r="AP4" s="29">
        <v>20</v>
      </c>
      <c r="AQ4" s="29">
        <v>21</v>
      </c>
      <c r="AR4" s="29">
        <v>22</v>
      </c>
      <c r="AS4" s="29">
        <v>23</v>
      </c>
      <c r="AT4" s="29">
        <v>24</v>
      </c>
      <c r="AU4" s="29">
        <v>25</v>
      </c>
      <c r="AV4" s="29">
        <v>26</v>
      </c>
      <c r="AW4" s="29">
        <v>27</v>
      </c>
      <c r="AX4" s="29">
        <v>28</v>
      </c>
      <c r="AY4" s="29">
        <v>29</v>
      </c>
      <c r="AZ4" s="29">
        <v>30</v>
      </c>
      <c r="BA4" s="29">
        <v>31</v>
      </c>
      <c r="BB4" s="29">
        <v>32</v>
      </c>
      <c r="BC4" s="29">
        <v>33</v>
      </c>
      <c r="BD4" s="29">
        <v>34</v>
      </c>
      <c r="BE4" s="30"/>
    </row>
    <row r="5" spans="1:57" ht="15.75" customHeight="1">
      <c r="A5" s="188"/>
      <c r="B5" s="245"/>
      <c r="C5" s="242"/>
      <c r="D5" s="188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30"/>
    </row>
    <row r="6" spans="1:57" ht="15">
      <c r="A6" s="188"/>
      <c r="B6" s="245"/>
      <c r="C6" s="242"/>
      <c r="D6" s="188"/>
      <c r="E6" s="31">
        <v>1</v>
      </c>
      <c r="F6" s="31">
        <v>2</v>
      </c>
      <c r="G6" s="31">
        <v>3</v>
      </c>
      <c r="H6" s="31">
        <v>4</v>
      </c>
      <c r="I6" s="31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  <c r="P6" s="31">
        <v>12</v>
      </c>
      <c r="Q6" s="31">
        <v>13</v>
      </c>
      <c r="R6" s="31">
        <v>14</v>
      </c>
      <c r="S6" s="31">
        <v>15</v>
      </c>
      <c r="T6" s="31">
        <v>16</v>
      </c>
      <c r="U6" s="31">
        <v>17</v>
      </c>
      <c r="V6" s="34">
        <v>18</v>
      </c>
      <c r="W6" s="31">
        <v>19</v>
      </c>
      <c r="X6" s="31">
        <v>20</v>
      </c>
      <c r="Y6" s="31">
        <v>21</v>
      </c>
      <c r="Z6" s="29">
        <v>22</v>
      </c>
      <c r="AA6" s="29">
        <v>23</v>
      </c>
      <c r="AB6" s="29">
        <v>24</v>
      </c>
      <c r="AC6" s="29">
        <v>25</v>
      </c>
      <c r="AD6" s="29">
        <v>26</v>
      </c>
      <c r="AE6" s="166">
        <v>27</v>
      </c>
      <c r="AF6" s="166">
        <v>28</v>
      </c>
      <c r="AG6" s="166">
        <v>29</v>
      </c>
      <c r="AH6" s="166">
        <v>30</v>
      </c>
      <c r="AI6" s="166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33">
        <v>38</v>
      </c>
      <c r="AQ6" s="29">
        <v>39</v>
      </c>
      <c r="AR6" s="33">
        <v>40</v>
      </c>
      <c r="AS6" s="29">
        <v>41</v>
      </c>
      <c r="AT6" s="29">
        <v>42</v>
      </c>
      <c r="AU6" s="29">
        <v>43</v>
      </c>
      <c r="AV6" s="29">
        <v>44</v>
      </c>
      <c r="AW6" s="29">
        <v>45</v>
      </c>
      <c r="AX6" s="29">
        <v>46</v>
      </c>
      <c r="AY6" s="29">
        <v>47</v>
      </c>
      <c r="AZ6" s="29">
        <v>48</v>
      </c>
      <c r="BA6" s="29">
        <v>49</v>
      </c>
      <c r="BB6" s="29">
        <v>50</v>
      </c>
      <c r="BC6" s="29">
        <v>51</v>
      </c>
      <c r="BD6" s="29">
        <v>52</v>
      </c>
      <c r="BE6" s="35"/>
    </row>
    <row r="7" spans="1:57" ht="18" customHeight="1">
      <c r="A7" s="188" t="s">
        <v>19</v>
      </c>
      <c r="B7" s="215" t="s">
        <v>26</v>
      </c>
      <c r="C7" s="186" t="s">
        <v>25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5"/>
      <c r="W7" s="6"/>
      <c r="X7" s="5"/>
      <c r="Y7" s="15"/>
      <c r="Z7" s="16"/>
      <c r="AA7" s="5"/>
      <c r="AB7" s="5"/>
      <c r="AC7" s="5"/>
      <c r="AD7" s="5"/>
      <c r="AE7" s="88"/>
      <c r="AF7" s="88"/>
      <c r="AG7" s="88"/>
      <c r="AH7" s="88"/>
      <c r="AI7" s="88"/>
      <c r="AJ7" s="5"/>
      <c r="AK7" s="5"/>
      <c r="AL7" s="15"/>
      <c r="AM7" s="15"/>
      <c r="AN7" s="15"/>
      <c r="AO7" s="15"/>
      <c r="AP7" s="16"/>
      <c r="AQ7" s="16"/>
      <c r="AR7" s="16"/>
      <c r="AS7" s="16"/>
      <c r="AT7" s="16"/>
      <c r="AU7" s="16"/>
      <c r="AV7" s="88"/>
      <c r="AW7" s="88"/>
      <c r="AX7" s="36"/>
      <c r="AY7" s="36"/>
      <c r="AZ7" s="36"/>
      <c r="BA7" s="36"/>
      <c r="BB7" s="36"/>
      <c r="BC7" s="36"/>
      <c r="BD7" s="36"/>
      <c r="BE7" s="5"/>
    </row>
    <row r="8" spans="1:57" ht="30.75" customHeight="1">
      <c r="A8" s="188"/>
      <c r="B8" s="216"/>
      <c r="C8" s="18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6"/>
      <c r="V8" s="15"/>
      <c r="W8" s="6"/>
      <c r="X8" s="16"/>
      <c r="Y8" s="16"/>
      <c r="Z8" s="16"/>
      <c r="AA8" s="16"/>
      <c r="AB8" s="16"/>
      <c r="AC8" s="16"/>
      <c r="AD8" s="16"/>
      <c r="AE8" s="88"/>
      <c r="AF8" s="88"/>
      <c r="AG8" s="88"/>
      <c r="AH8" s="88"/>
      <c r="AI8" s="88"/>
      <c r="AJ8" s="16"/>
      <c r="AK8" s="16"/>
      <c r="AL8" s="15"/>
      <c r="AM8" s="15"/>
      <c r="AN8" s="15"/>
      <c r="AO8" s="15"/>
      <c r="AP8" s="16"/>
      <c r="AQ8" s="16"/>
      <c r="AR8" s="16"/>
      <c r="AS8" s="16"/>
      <c r="AT8" s="16"/>
      <c r="AU8" s="16"/>
      <c r="AV8" s="88"/>
      <c r="AW8" s="88"/>
      <c r="AX8" s="36"/>
      <c r="AY8" s="36"/>
      <c r="AZ8" s="36"/>
      <c r="BA8" s="36"/>
      <c r="BB8" s="36"/>
      <c r="BC8" s="36"/>
      <c r="BD8" s="36"/>
      <c r="BE8" s="16"/>
    </row>
    <row r="9" spans="1:57" ht="21.75" customHeight="1">
      <c r="A9" s="188"/>
      <c r="B9" s="234" t="s">
        <v>34</v>
      </c>
      <c r="C9" s="222" t="s">
        <v>32</v>
      </c>
      <c r="D9" s="179" t="s">
        <v>91</v>
      </c>
      <c r="E9" s="145">
        <v>4</v>
      </c>
      <c r="F9" s="145">
        <v>4</v>
      </c>
      <c r="G9" s="145">
        <v>4</v>
      </c>
      <c r="H9" s="145">
        <v>4</v>
      </c>
      <c r="I9" s="145">
        <v>4</v>
      </c>
      <c r="J9" s="145">
        <v>4</v>
      </c>
      <c r="K9" s="145">
        <v>4</v>
      </c>
      <c r="L9" s="145">
        <v>4</v>
      </c>
      <c r="M9" s="145">
        <v>4</v>
      </c>
      <c r="N9" s="145">
        <v>4</v>
      </c>
      <c r="O9" s="145">
        <v>4</v>
      </c>
      <c r="P9" s="146">
        <v>4</v>
      </c>
      <c r="Q9" s="145"/>
      <c r="R9" s="145"/>
      <c r="S9" s="157"/>
      <c r="T9" s="157"/>
      <c r="U9" s="157"/>
      <c r="V9" s="157"/>
      <c r="W9" s="147">
        <f>SUM(E9:R9)</f>
        <v>48</v>
      </c>
      <c r="X9" s="146"/>
      <c r="Y9" s="146"/>
      <c r="Z9" s="146"/>
      <c r="AA9" s="146"/>
      <c r="AB9" s="146"/>
      <c r="AC9" s="15"/>
      <c r="AD9" s="15"/>
      <c r="AE9" s="122"/>
      <c r="AF9" s="122"/>
      <c r="AG9" s="162"/>
      <c r="AH9" s="162"/>
      <c r="AI9" s="162"/>
      <c r="AJ9" s="15"/>
      <c r="AK9" s="15"/>
      <c r="AL9" s="15"/>
      <c r="AM9" s="15"/>
      <c r="AN9" s="15"/>
      <c r="AO9" s="15"/>
      <c r="AP9" s="148"/>
      <c r="AQ9" s="148"/>
      <c r="AR9" s="148"/>
      <c r="AS9" s="148"/>
      <c r="AT9" s="148"/>
      <c r="AU9" s="148"/>
      <c r="AV9" s="148"/>
      <c r="AW9" s="148"/>
      <c r="AX9" s="149"/>
      <c r="AY9" s="149"/>
      <c r="AZ9" s="36"/>
      <c r="BA9" s="36"/>
      <c r="BB9" s="36"/>
      <c r="BC9" s="36"/>
      <c r="BD9" s="36"/>
      <c r="BE9" s="16"/>
    </row>
    <row r="10" spans="1:57" s="25" customFormat="1" ht="20.25" customHeight="1">
      <c r="A10" s="188"/>
      <c r="B10" s="235"/>
      <c r="C10" s="223"/>
      <c r="D10" s="180"/>
      <c r="E10" s="136">
        <v>2</v>
      </c>
      <c r="F10" s="136"/>
      <c r="G10" s="136">
        <v>1</v>
      </c>
      <c r="H10" s="136"/>
      <c r="I10" s="136">
        <v>1</v>
      </c>
      <c r="J10" s="136"/>
      <c r="K10" s="136">
        <v>1</v>
      </c>
      <c r="L10" s="136">
        <v>1</v>
      </c>
      <c r="M10" s="5">
        <v>1</v>
      </c>
      <c r="N10" s="136">
        <v>1</v>
      </c>
      <c r="O10" s="148"/>
      <c r="P10" s="148"/>
      <c r="Q10" s="136"/>
      <c r="R10" s="5"/>
      <c r="S10" s="158"/>
      <c r="T10" s="158"/>
      <c r="U10" s="158"/>
      <c r="V10" s="158"/>
      <c r="W10" s="147">
        <f>SUM(E10:R10)</f>
        <v>8</v>
      </c>
      <c r="X10" s="148"/>
      <c r="Y10" s="148"/>
      <c r="Z10" s="148"/>
      <c r="AA10" s="148"/>
      <c r="AB10" s="148"/>
      <c r="AC10" s="148"/>
      <c r="AD10" s="148"/>
      <c r="AE10" s="161"/>
      <c r="AF10" s="161"/>
      <c r="AG10" s="161"/>
      <c r="AH10" s="161"/>
      <c r="AI10" s="161"/>
      <c r="AJ10" s="150"/>
      <c r="AK10" s="150"/>
      <c r="AL10" s="16"/>
      <c r="AM10" s="16"/>
      <c r="AN10" s="16"/>
      <c r="AO10" s="16"/>
      <c r="AP10" s="148"/>
      <c r="AQ10" s="148"/>
      <c r="AR10" s="148"/>
      <c r="AS10" s="148"/>
      <c r="AT10" s="148"/>
      <c r="AU10" s="148"/>
      <c r="AV10" s="148"/>
      <c r="AW10" s="148"/>
      <c r="AX10" s="149"/>
      <c r="AY10" s="149"/>
      <c r="AZ10" s="36"/>
      <c r="BA10" s="36"/>
      <c r="BB10" s="36"/>
      <c r="BC10" s="36"/>
      <c r="BD10" s="36"/>
      <c r="BE10" s="16"/>
    </row>
    <row r="11" spans="1:57" ht="19.5" customHeight="1">
      <c r="A11" s="188"/>
      <c r="B11" s="234" t="s">
        <v>28</v>
      </c>
      <c r="C11" s="222" t="s">
        <v>16</v>
      </c>
      <c r="D11" s="179" t="s">
        <v>198</v>
      </c>
      <c r="E11" s="145">
        <v>2</v>
      </c>
      <c r="F11" s="145">
        <v>2</v>
      </c>
      <c r="G11" s="145">
        <v>2</v>
      </c>
      <c r="H11" s="145">
        <v>2</v>
      </c>
      <c r="I11" s="145">
        <v>2</v>
      </c>
      <c r="J11" s="145">
        <v>2</v>
      </c>
      <c r="K11" s="145">
        <v>2</v>
      </c>
      <c r="L11" s="145">
        <v>2</v>
      </c>
      <c r="M11" s="4">
        <v>4</v>
      </c>
      <c r="N11" s="145">
        <v>2</v>
      </c>
      <c r="O11" s="146">
        <v>2</v>
      </c>
      <c r="P11" s="146">
        <v>2</v>
      </c>
      <c r="Q11" s="145"/>
      <c r="R11" s="4"/>
      <c r="S11" s="157"/>
      <c r="T11" s="157"/>
      <c r="U11" s="157"/>
      <c r="V11" s="157"/>
      <c r="W11" s="147">
        <f>SUM(E11:R11)</f>
        <v>26</v>
      </c>
      <c r="X11" s="146"/>
      <c r="Y11" s="146">
        <v>2</v>
      </c>
      <c r="Z11" s="146">
        <v>2</v>
      </c>
      <c r="AA11" s="146">
        <v>2</v>
      </c>
      <c r="AB11" s="146">
        <v>2</v>
      </c>
      <c r="AC11" s="146">
        <v>2</v>
      </c>
      <c r="AD11" s="146">
        <v>2</v>
      </c>
      <c r="AE11" s="162"/>
      <c r="AF11" s="162">
        <v>2</v>
      </c>
      <c r="AG11" s="162">
        <v>2</v>
      </c>
      <c r="AH11" s="162">
        <v>2</v>
      </c>
      <c r="AI11" s="162">
        <v>2</v>
      </c>
      <c r="AJ11" s="146">
        <v>2</v>
      </c>
      <c r="AK11" s="146">
        <v>2</v>
      </c>
      <c r="AL11" s="146">
        <v>2</v>
      </c>
      <c r="AM11" s="146">
        <v>2</v>
      </c>
      <c r="AN11" s="146">
        <v>2</v>
      </c>
      <c r="AO11" s="146">
        <v>2</v>
      </c>
      <c r="AP11" s="146">
        <v>2</v>
      </c>
      <c r="AQ11" s="148"/>
      <c r="AR11" s="148"/>
      <c r="AS11" s="148"/>
      <c r="AT11" s="148"/>
      <c r="AU11" s="148"/>
      <c r="AV11" s="146"/>
      <c r="AW11" s="146"/>
      <c r="AX11" s="147">
        <f>SUM(X11:AQ11)</f>
        <v>34</v>
      </c>
      <c r="AY11" s="149"/>
      <c r="AZ11" s="36"/>
      <c r="BA11" s="36"/>
      <c r="BB11" s="36"/>
      <c r="BC11" s="36"/>
      <c r="BD11" s="36"/>
      <c r="BE11" s="16"/>
    </row>
    <row r="12" spans="1:57" s="25" customFormat="1" ht="21.75" customHeight="1">
      <c r="A12" s="188"/>
      <c r="B12" s="235"/>
      <c r="C12" s="223"/>
      <c r="D12" s="180"/>
      <c r="E12" s="136">
        <v>2</v>
      </c>
      <c r="F12" s="136">
        <v>1</v>
      </c>
      <c r="G12" s="136">
        <v>1</v>
      </c>
      <c r="H12" s="136">
        <v>1</v>
      </c>
      <c r="I12" s="136">
        <v>1</v>
      </c>
      <c r="J12" s="136">
        <v>1</v>
      </c>
      <c r="K12" s="136">
        <v>1</v>
      </c>
      <c r="L12" s="136"/>
      <c r="M12" s="136">
        <v>2</v>
      </c>
      <c r="N12" s="136"/>
      <c r="O12" s="148"/>
      <c r="P12" s="148"/>
      <c r="Q12" s="136"/>
      <c r="R12" s="136"/>
      <c r="S12" s="158"/>
      <c r="T12" s="158"/>
      <c r="U12" s="158"/>
      <c r="V12" s="158"/>
      <c r="W12" s="147">
        <f>SUM(E12:R12)</f>
        <v>10</v>
      </c>
      <c r="X12" s="148"/>
      <c r="Y12" s="148"/>
      <c r="Z12" s="148"/>
      <c r="AA12" s="148"/>
      <c r="AB12" s="148"/>
      <c r="AC12" s="148"/>
      <c r="AD12" s="148"/>
      <c r="AE12" s="161"/>
      <c r="AF12" s="161"/>
      <c r="AG12" s="161"/>
      <c r="AH12" s="161"/>
      <c r="AI12" s="161"/>
      <c r="AJ12" s="148"/>
      <c r="AK12" s="148"/>
      <c r="AL12" s="148"/>
      <c r="AM12" s="148"/>
      <c r="AN12" s="148"/>
      <c r="AO12" s="16"/>
      <c r="AP12" s="148"/>
      <c r="AQ12" s="148"/>
      <c r="AR12" s="148"/>
      <c r="AS12" s="148"/>
      <c r="AT12" s="148"/>
      <c r="AU12" s="148"/>
      <c r="AV12" s="148"/>
      <c r="AW12" s="148"/>
      <c r="AX12" s="149"/>
      <c r="AY12" s="149"/>
      <c r="AZ12" s="36"/>
      <c r="BA12" s="36"/>
      <c r="BB12" s="36"/>
      <c r="BC12" s="36"/>
      <c r="BD12" s="36"/>
      <c r="BE12" s="16"/>
    </row>
    <row r="13" spans="1:57" ht="15.75">
      <c r="A13" s="188"/>
      <c r="B13" s="234" t="s">
        <v>29</v>
      </c>
      <c r="C13" s="179" t="s">
        <v>17</v>
      </c>
      <c r="D13" s="179" t="s">
        <v>198</v>
      </c>
      <c r="E13" s="145"/>
      <c r="F13" s="145">
        <v>2</v>
      </c>
      <c r="G13" s="145">
        <v>2</v>
      </c>
      <c r="H13" s="145">
        <v>2</v>
      </c>
      <c r="I13" s="145">
        <v>2</v>
      </c>
      <c r="J13" s="145">
        <v>2</v>
      </c>
      <c r="K13" s="145">
        <v>2</v>
      </c>
      <c r="L13" s="145">
        <v>4</v>
      </c>
      <c r="M13" s="4">
        <v>2</v>
      </c>
      <c r="N13" s="145">
        <v>4</v>
      </c>
      <c r="O13" s="146">
        <v>2</v>
      </c>
      <c r="P13" s="146">
        <v>2</v>
      </c>
      <c r="Q13" s="145"/>
      <c r="R13" s="4"/>
      <c r="S13" s="157"/>
      <c r="T13" s="157"/>
      <c r="U13" s="157"/>
      <c r="V13" s="157"/>
      <c r="W13" s="147">
        <f>SUM(E13:R13)</f>
        <v>26</v>
      </c>
      <c r="X13" s="146"/>
      <c r="Y13" s="146">
        <v>2</v>
      </c>
      <c r="Z13" s="146">
        <v>2</v>
      </c>
      <c r="AA13" s="146">
        <v>2</v>
      </c>
      <c r="AB13" s="146">
        <v>2</v>
      </c>
      <c r="AC13" s="146">
        <v>2</v>
      </c>
      <c r="AD13" s="146">
        <v>2</v>
      </c>
      <c r="AE13" s="162">
        <v>2</v>
      </c>
      <c r="AF13" s="162"/>
      <c r="AG13" s="162">
        <v>2</v>
      </c>
      <c r="AH13" s="162">
        <v>2</v>
      </c>
      <c r="AI13" s="162">
        <v>2</v>
      </c>
      <c r="AJ13" s="146">
        <v>2</v>
      </c>
      <c r="AK13" s="146">
        <v>2</v>
      </c>
      <c r="AL13" s="146">
        <v>2</v>
      </c>
      <c r="AM13" s="146">
        <v>2</v>
      </c>
      <c r="AN13" s="146">
        <v>2</v>
      </c>
      <c r="AO13" s="146">
        <v>2</v>
      </c>
      <c r="AP13" s="146">
        <v>2</v>
      </c>
      <c r="AQ13" s="148"/>
      <c r="AR13" s="148"/>
      <c r="AS13" s="148"/>
      <c r="AT13" s="148"/>
      <c r="AU13" s="148"/>
      <c r="AV13" s="146"/>
      <c r="AW13" s="146"/>
      <c r="AX13" s="147">
        <f aca="true" t="shared" si="0" ref="AX13:AX42">SUM(X13:AQ13)</f>
        <v>34</v>
      </c>
      <c r="AY13" s="149"/>
      <c r="AZ13" s="36"/>
      <c r="BA13" s="36"/>
      <c r="BB13" s="36"/>
      <c r="BC13" s="36"/>
      <c r="BD13" s="36"/>
      <c r="BE13" s="16"/>
    </row>
    <row r="14" spans="1:57" ht="27.75" customHeight="1">
      <c r="A14" s="188"/>
      <c r="B14" s="235"/>
      <c r="C14" s="180"/>
      <c r="D14" s="180"/>
      <c r="E14" s="136"/>
      <c r="F14" s="136">
        <f aca="true" t="shared" si="1" ref="F14:P14">F13</f>
        <v>2</v>
      </c>
      <c r="G14" s="136">
        <f t="shared" si="1"/>
        <v>2</v>
      </c>
      <c r="H14" s="136">
        <f t="shared" si="1"/>
        <v>2</v>
      </c>
      <c r="I14" s="136">
        <f t="shared" si="1"/>
        <v>2</v>
      </c>
      <c r="J14" s="136">
        <f t="shared" si="1"/>
        <v>2</v>
      </c>
      <c r="K14" s="136">
        <f t="shared" si="1"/>
        <v>2</v>
      </c>
      <c r="L14" s="136">
        <f t="shared" si="1"/>
        <v>4</v>
      </c>
      <c r="M14" s="136">
        <f t="shared" si="1"/>
        <v>2</v>
      </c>
      <c r="N14" s="136">
        <f t="shared" si="1"/>
        <v>4</v>
      </c>
      <c r="O14" s="136">
        <f t="shared" si="1"/>
        <v>2</v>
      </c>
      <c r="P14" s="136">
        <f t="shared" si="1"/>
        <v>2</v>
      </c>
      <c r="Q14" s="136"/>
      <c r="R14" s="136"/>
      <c r="S14" s="157"/>
      <c r="T14" s="157"/>
      <c r="U14" s="157"/>
      <c r="V14" s="157"/>
      <c r="W14" s="147">
        <f aca="true" t="shared" si="2" ref="W14:W47">SUM(E14:R14)</f>
        <v>26</v>
      </c>
      <c r="X14" s="148"/>
      <c r="Y14" s="148">
        <f>Y13</f>
        <v>2</v>
      </c>
      <c r="Z14" s="148">
        <f aca="true" t="shared" si="3" ref="Z14:AO14">Z13</f>
        <v>2</v>
      </c>
      <c r="AA14" s="148">
        <f t="shared" si="3"/>
        <v>2</v>
      </c>
      <c r="AB14" s="148">
        <f t="shared" si="3"/>
        <v>2</v>
      </c>
      <c r="AC14" s="148">
        <f t="shared" si="3"/>
        <v>2</v>
      </c>
      <c r="AD14" s="148">
        <f t="shared" si="3"/>
        <v>2</v>
      </c>
      <c r="AE14" s="161">
        <f t="shared" si="3"/>
        <v>2</v>
      </c>
      <c r="AF14" s="161"/>
      <c r="AG14" s="161">
        <f t="shared" si="3"/>
        <v>2</v>
      </c>
      <c r="AH14" s="161">
        <f t="shared" si="3"/>
        <v>2</v>
      </c>
      <c r="AI14" s="161">
        <f t="shared" si="3"/>
        <v>2</v>
      </c>
      <c r="AJ14" s="148">
        <f t="shared" si="3"/>
        <v>2</v>
      </c>
      <c r="AK14" s="148">
        <f t="shared" si="3"/>
        <v>2</v>
      </c>
      <c r="AL14" s="148">
        <f t="shared" si="3"/>
        <v>2</v>
      </c>
      <c r="AM14" s="148">
        <f t="shared" si="3"/>
        <v>2</v>
      </c>
      <c r="AN14" s="148">
        <f t="shared" si="3"/>
        <v>2</v>
      </c>
      <c r="AO14" s="148">
        <f t="shared" si="3"/>
        <v>2</v>
      </c>
      <c r="AP14" s="148">
        <v>2</v>
      </c>
      <c r="AQ14" s="148"/>
      <c r="AR14" s="148"/>
      <c r="AS14" s="148"/>
      <c r="AT14" s="148"/>
      <c r="AU14" s="148"/>
      <c r="AV14" s="148"/>
      <c r="AW14" s="148"/>
      <c r="AX14" s="149">
        <f t="shared" si="0"/>
        <v>34</v>
      </c>
      <c r="AY14" s="149"/>
      <c r="AZ14" s="36"/>
      <c r="BA14" s="36"/>
      <c r="BB14" s="36"/>
      <c r="BC14" s="36"/>
      <c r="BD14" s="36"/>
      <c r="BE14" s="16"/>
    </row>
    <row r="15" spans="1:57" ht="20.25" customHeight="1">
      <c r="A15" s="188"/>
      <c r="B15" s="215"/>
      <c r="C15" s="189"/>
      <c r="D15" s="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6"/>
      <c r="W15" s="147">
        <f t="shared" si="2"/>
        <v>0</v>
      </c>
      <c r="X15" s="146"/>
      <c r="Y15" s="146"/>
      <c r="Z15" s="146"/>
      <c r="AA15" s="146"/>
      <c r="AB15" s="146"/>
      <c r="AC15" s="146"/>
      <c r="AD15" s="146"/>
      <c r="AE15" s="162"/>
      <c r="AF15" s="162"/>
      <c r="AG15" s="162"/>
      <c r="AH15" s="162"/>
      <c r="AI15" s="162"/>
      <c r="AJ15" s="146"/>
      <c r="AK15" s="146"/>
      <c r="AL15" s="15"/>
      <c r="AM15" s="15"/>
      <c r="AN15" s="15"/>
      <c r="AO15" s="15"/>
      <c r="AP15" s="148"/>
      <c r="AQ15" s="148"/>
      <c r="AR15" s="148"/>
      <c r="AS15" s="148"/>
      <c r="AT15" s="148"/>
      <c r="AU15" s="148"/>
      <c r="AV15" s="148"/>
      <c r="AW15" s="148"/>
      <c r="AX15" s="149"/>
      <c r="AY15" s="149"/>
      <c r="AZ15" s="36"/>
      <c r="BA15" s="36"/>
      <c r="BB15" s="36"/>
      <c r="BC15" s="36"/>
      <c r="BD15" s="36"/>
      <c r="BE15" s="16"/>
    </row>
    <row r="16" spans="1:57" ht="21" customHeight="1">
      <c r="A16" s="188"/>
      <c r="B16" s="216"/>
      <c r="C16" s="191"/>
      <c r="D16" s="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146"/>
      <c r="W16" s="147">
        <f t="shared" si="2"/>
        <v>0</v>
      </c>
      <c r="X16" s="146"/>
      <c r="Y16" s="148"/>
      <c r="Z16" s="148"/>
      <c r="AA16" s="148"/>
      <c r="AB16" s="148"/>
      <c r="AC16" s="148"/>
      <c r="AD16" s="148"/>
      <c r="AE16" s="161"/>
      <c r="AF16" s="161"/>
      <c r="AG16" s="161"/>
      <c r="AH16" s="161"/>
      <c r="AI16" s="161"/>
      <c r="AJ16" s="148"/>
      <c r="AK16" s="148"/>
      <c r="AL16" s="15"/>
      <c r="AM16" s="15"/>
      <c r="AN16" s="15"/>
      <c r="AO16" s="15"/>
      <c r="AP16" s="148"/>
      <c r="AQ16" s="148"/>
      <c r="AR16" s="148"/>
      <c r="AS16" s="148"/>
      <c r="AT16" s="148"/>
      <c r="AU16" s="148"/>
      <c r="AV16" s="148"/>
      <c r="AW16" s="148"/>
      <c r="AX16" s="149"/>
      <c r="AY16" s="149"/>
      <c r="AZ16" s="36"/>
      <c r="BA16" s="36"/>
      <c r="BB16" s="36"/>
      <c r="BC16" s="36"/>
      <c r="BD16" s="36"/>
      <c r="BE16" s="16"/>
    </row>
    <row r="17" spans="1:57" ht="18" customHeight="1">
      <c r="A17" s="188"/>
      <c r="B17" s="215" t="s">
        <v>20</v>
      </c>
      <c r="C17" s="186" t="s">
        <v>59</v>
      </c>
      <c r="D17" s="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6"/>
      <c r="W17" s="147">
        <f t="shared" si="2"/>
        <v>0</v>
      </c>
      <c r="X17" s="146"/>
      <c r="Y17" s="157"/>
      <c r="Z17" s="157"/>
      <c r="AA17" s="157"/>
      <c r="AB17" s="157"/>
      <c r="AC17" s="157"/>
      <c r="AD17" s="157"/>
      <c r="AE17" s="160"/>
      <c r="AF17" s="160"/>
      <c r="AG17" s="160"/>
      <c r="AH17" s="160"/>
      <c r="AI17" s="160"/>
      <c r="AJ17" s="157"/>
      <c r="AK17" s="157"/>
      <c r="AL17" s="157"/>
      <c r="AM17" s="157"/>
      <c r="AN17" s="157"/>
      <c r="AO17" s="157"/>
      <c r="AP17" s="157"/>
      <c r="AQ17" s="160"/>
      <c r="AR17" s="148"/>
      <c r="AS17" s="148"/>
      <c r="AT17" s="148"/>
      <c r="AU17" s="148"/>
      <c r="AV17" s="148"/>
      <c r="AW17" s="146"/>
      <c r="AX17" s="147">
        <f t="shared" si="0"/>
        <v>0</v>
      </c>
      <c r="AY17" s="149"/>
      <c r="AZ17" s="36"/>
      <c r="BA17" s="36"/>
      <c r="BB17" s="36"/>
      <c r="BC17" s="36"/>
      <c r="BD17" s="36"/>
      <c r="BE17" s="16"/>
    </row>
    <row r="18" spans="1:57" ht="20.25" customHeight="1">
      <c r="A18" s="188"/>
      <c r="B18" s="216"/>
      <c r="C18" s="187"/>
      <c r="D18" s="5"/>
      <c r="E18" s="145"/>
      <c r="F18" s="145"/>
      <c r="G18" s="145"/>
      <c r="H18" s="145"/>
      <c r="I18" s="145"/>
      <c r="J18" s="145"/>
      <c r="K18" s="145"/>
      <c r="L18" s="145"/>
      <c r="M18" s="146"/>
      <c r="N18" s="146"/>
      <c r="O18" s="146"/>
      <c r="P18" s="146"/>
      <c r="Q18" s="146"/>
      <c r="R18" s="146"/>
      <c r="S18" s="146"/>
      <c r="T18" s="146"/>
      <c r="U18" s="148"/>
      <c r="V18" s="146"/>
      <c r="W18" s="147">
        <f t="shared" si="2"/>
        <v>0</v>
      </c>
      <c r="X18" s="148"/>
      <c r="Y18" s="157"/>
      <c r="Z18" s="157"/>
      <c r="AA18" s="157"/>
      <c r="AB18" s="157"/>
      <c r="AC18" s="157"/>
      <c r="AD18" s="157"/>
      <c r="AE18" s="160"/>
      <c r="AF18" s="160"/>
      <c r="AG18" s="160"/>
      <c r="AH18" s="160"/>
      <c r="AI18" s="160"/>
      <c r="AJ18" s="157"/>
      <c r="AK18" s="157"/>
      <c r="AL18" s="157"/>
      <c r="AM18" s="157"/>
      <c r="AN18" s="157"/>
      <c r="AO18" s="157"/>
      <c r="AP18" s="157"/>
      <c r="AQ18" s="160"/>
      <c r="AR18" s="148"/>
      <c r="AS18" s="148"/>
      <c r="AT18" s="148"/>
      <c r="AU18" s="148"/>
      <c r="AV18" s="148"/>
      <c r="AW18" s="148"/>
      <c r="AX18" s="149">
        <f t="shared" si="0"/>
        <v>0</v>
      </c>
      <c r="AY18" s="149"/>
      <c r="AZ18" s="36"/>
      <c r="BA18" s="36"/>
      <c r="BB18" s="36"/>
      <c r="BC18" s="36"/>
      <c r="BD18" s="36"/>
      <c r="BE18" s="16"/>
    </row>
    <row r="19" spans="1:57" ht="19.5" customHeight="1">
      <c r="A19" s="188"/>
      <c r="B19" s="234" t="s">
        <v>42</v>
      </c>
      <c r="C19" s="222" t="s">
        <v>60</v>
      </c>
      <c r="D19" s="179" t="s">
        <v>92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6"/>
      <c r="W19" s="147">
        <f t="shared" si="2"/>
        <v>0</v>
      </c>
      <c r="X19" s="146"/>
      <c r="Y19" s="146">
        <v>2</v>
      </c>
      <c r="Z19" s="146">
        <v>2</v>
      </c>
      <c r="AA19" s="146">
        <v>4</v>
      </c>
      <c r="AB19" s="146">
        <v>2</v>
      </c>
      <c r="AC19" s="146">
        <v>4</v>
      </c>
      <c r="AD19" s="146">
        <v>2</v>
      </c>
      <c r="AE19" s="162">
        <v>2</v>
      </c>
      <c r="AF19" s="162">
        <v>2</v>
      </c>
      <c r="AG19" s="162">
        <v>2</v>
      </c>
      <c r="AH19" s="162">
        <v>2</v>
      </c>
      <c r="AI19" s="162">
        <v>2</v>
      </c>
      <c r="AJ19" s="146">
        <v>2</v>
      </c>
      <c r="AK19" s="146">
        <v>2</v>
      </c>
      <c r="AL19" s="146">
        <v>2</v>
      </c>
      <c r="AM19" s="146">
        <v>2</v>
      </c>
      <c r="AN19" s="15">
        <v>2</v>
      </c>
      <c r="AO19" s="15">
        <v>2</v>
      </c>
      <c r="AP19" s="146">
        <v>2</v>
      </c>
      <c r="AQ19" s="148"/>
      <c r="AR19" s="148"/>
      <c r="AS19" s="148"/>
      <c r="AT19" s="148"/>
      <c r="AU19" s="148"/>
      <c r="AV19" s="146"/>
      <c r="AW19" s="146"/>
      <c r="AX19" s="147">
        <f t="shared" si="0"/>
        <v>40</v>
      </c>
      <c r="AY19" s="149"/>
      <c r="AZ19" s="36"/>
      <c r="BA19" s="36"/>
      <c r="BB19" s="36"/>
      <c r="BC19" s="36"/>
      <c r="BD19" s="36"/>
      <c r="BE19" s="16"/>
    </row>
    <row r="20" spans="1:57" ht="25.5" customHeight="1">
      <c r="A20" s="188"/>
      <c r="B20" s="246"/>
      <c r="C20" s="223"/>
      <c r="D20" s="180"/>
      <c r="E20" s="145"/>
      <c r="F20" s="145"/>
      <c r="G20" s="145"/>
      <c r="H20" s="145"/>
      <c r="I20" s="145"/>
      <c r="J20" s="145"/>
      <c r="K20" s="145"/>
      <c r="L20" s="145"/>
      <c r="M20" s="146"/>
      <c r="N20" s="146"/>
      <c r="O20" s="146"/>
      <c r="P20" s="146"/>
      <c r="Q20" s="146"/>
      <c r="R20" s="146"/>
      <c r="S20" s="146"/>
      <c r="T20" s="146"/>
      <c r="U20" s="148"/>
      <c r="V20" s="146"/>
      <c r="W20" s="147">
        <f t="shared" si="2"/>
        <v>0</v>
      </c>
      <c r="X20" s="148"/>
      <c r="Y20" s="148">
        <f aca="true" t="shared" si="4" ref="Y20:AN20">Y19/2</f>
        <v>1</v>
      </c>
      <c r="Z20" s="148">
        <f t="shared" si="4"/>
        <v>1</v>
      </c>
      <c r="AA20" s="148">
        <f t="shared" si="4"/>
        <v>2</v>
      </c>
      <c r="AB20" s="148">
        <f t="shared" si="4"/>
        <v>1</v>
      </c>
      <c r="AC20" s="148">
        <f t="shared" si="4"/>
        <v>2</v>
      </c>
      <c r="AD20" s="148">
        <f t="shared" si="4"/>
        <v>1</v>
      </c>
      <c r="AE20" s="161">
        <f t="shared" si="4"/>
        <v>1</v>
      </c>
      <c r="AF20" s="161">
        <f t="shared" si="4"/>
        <v>1</v>
      </c>
      <c r="AG20" s="161">
        <f t="shared" si="4"/>
        <v>1</v>
      </c>
      <c r="AH20" s="161">
        <f t="shared" si="4"/>
        <v>1</v>
      </c>
      <c r="AI20" s="161">
        <f t="shared" si="4"/>
        <v>1</v>
      </c>
      <c r="AJ20" s="148">
        <f t="shared" si="4"/>
        <v>1</v>
      </c>
      <c r="AK20" s="148">
        <f t="shared" si="4"/>
        <v>1</v>
      </c>
      <c r="AL20" s="148">
        <f t="shared" si="4"/>
        <v>1</v>
      </c>
      <c r="AM20" s="148">
        <f t="shared" si="4"/>
        <v>1</v>
      </c>
      <c r="AN20" s="148">
        <f t="shared" si="4"/>
        <v>1</v>
      </c>
      <c r="AO20" s="148">
        <f>AO19/2</f>
        <v>1</v>
      </c>
      <c r="AP20" s="148">
        <f>AP19/2</f>
        <v>1</v>
      </c>
      <c r="AQ20" s="148"/>
      <c r="AR20" s="148"/>
      <c r="AS20" s="148"/>
      <c r="AT20" s="148"/>
      <c r="AU20" s="148"/>
      <c r="AV20" s="148"/>
      <c r="AW20" s="148"/>
      <c r="AX20" s="149">
        <f t="shared" si="0"/>
        <v>20</v>
      </c>
      <c r="AY20" s="149"/>
      <c r="AZ20" s="36"/>
      <c r="BA20" s="36"/>
      <c r="BB20" s="36"/>
      <c r="BC20" s="36"/>
      <c r="BD20" s="36"/>
      <c r="BE20" s="16"/>
    </row>
    <row r="21" spans="1:57" ht="18" customHeight="1">
      <c r="A21" s="188"/>
      <c r="B21" s="234" t="s">
        <v>93</v>
      </c>
      <c r="C21" s="222" t="s">
        <v>61</v>
      </c>
      <c r="D21" s="179" t="s">
        <v>94</v>
      </c>
      <c r="E21" s="145"/>
      <c r="F21" s="145"/>
      <c r="G21" s="145"/>
      <c r="H21" s="145"/>
      <c r="I21" s="145"/>
      <c r="J21" s="145"/>
      <c r="K21" s="145"/>
      <c r="L21" s="145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>
        <f t="shared" si="2"/>
        <v>0</v>
      </c>
      <c r="X21" s="146"/>
      <c r="Y21" s="146">
        <v>4</v>
      </c>
      <c r="Z21" s="146">
        <v>4</v>
      </c>
      <c r="AA21" s="146">
        <v>2</v>
      </c>
      <c r="AB21" s="146">
        <v>4</v>
      </c>
      <c r="AC21" s="146">
        <v>2</v>
      </c>
      <c r="AD21" s="146">
        <v>4</v>
      </c>
      <c r="AE21" s="162">
        <v>2</v>
      </c>
      <c r="AF21" s="162">
        <v>4</v>
      </c>
      <c r="AG21" s="162">
        <v>2</v>
      </c>
      <c r="AH21" s="162">
        <v>2</v>
      </c>
      <c r="AI21" s="162">
        <v>2</v>
      </c>
      <c r="AJ21" s="146">
        <v>4</v>
      </c>
      <c r="AK21" s="146">
        <v>4</v>
      </c>
      <c r="AL21" s="146">
        <v>4</v>
      </c>
      <c r="AM21" s="146">
        <v>4</v>
      </c>
      <c r="AN21" s="146">
        <v>2</v>
      </c>
      <c r="AO21" s="146">
        <v>2</v>
      </c>
      <c r="AP21" s="146">
        <v>2</v>
      </c>
      <c r="AQ21" s="146">
        <v>6</v>
      </c>
      <c r="AR21" s="148"/>
      <c r="AS21" s="148"/>
      <c r="AT21" s="148"/>
      <c r="AU21" s="148"/>
      <c r="AV21" s="146"/>
      <c r="AW21" s="148"/>
      <c r="AX21" s="147">
        <f t="shared" si="0"/>
        <v>60</v>
      </c>
      <c r="AY21" s="149"/>
      <c r="AZ21" s="36"/>
      <c r="BA21" s="36"/>
      <c r="BB21" s="36"/>
      <c r="BC21" s="36"/>
      <c r="BD21" s="36"/>
      <c r="BE21" s="16"/>
    </row>
    <row r="22" spans="1:57" s="25" customFormat="1" ht="21.75" customHeight="1">
      <c r="A22" s="188"/>
      <c r="B22" s="235"/>
      <c r="C22" s="223"/>
      <c r="D22" s="180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48"/>
      <c r="W22" s="147">
        <f t="shared" si="2"/>
        <v>0</v>
      </c>
      <c r="X22" s="148"/>
      <c r="Y22" s="148">
        <f aca="true" t="shared" si="5" ref="Y22:AN22">Y21/2</f>
        <v>2</v>
      </c>
      <c r="Z22" s="148">
        <f t="shared" si="5"/>
        <v>2</v>
      </c>
      <c r="AA22" s="148">
        <f t="shared" si="5"/>
        <v>1</v>
      </c>
      <c r="AB22" s="148">
        <f t="shared" si="5"/>
        <v>2</v>
      </c>
      <c r="AC22" s="148">
        <f t="shared" si="5"/>
        <v>1</v>
      </c>
      <c r="AD22" s="148">
        <f t="shared" si="5"/>
        <v>2</v>
      </c>
      <c r="AE22" s="161">
        <f t="shared" si="5"/>
        <v>1</v>
      </c>
      <c r="AF22" s="161">
        <f t="shared" si="5"/>
        <v>2</v>
      </c>
      <c r="AG22" s="161">
        <f t="shared" si="5"/>
        <v>1</v>
      </c>
      <c r="AH22" s="161">
        <f t="shared" si="5"/>
        <v>1</v>
      </c>
      <c r="AI22" s="161">
        <f t="shared" si="5"/>
        <v>1</v>
      </c>
      <c r="AJ22" s="148">
        <f t="shared" si="5"/>
        <v>2</v>
      </c>
      <c r="AK22" s="148">
        <f t="shared" si="5"/>
        <v>2</v>
      </c>
      <c r="AL22" s="148">
        <f t="shared" si="5"/>
        <v>2</v>
      </c>
      <c r="AM22" s="148">
        <f t="shared" si="5"/>
        <v>2</v>
      </c>
      <c r="AN22" s="148">
        <f t="shared" si="5"/>
        <v>1</v>
      </c>
      <c r="AO22" s="148">
        <f>AO21/2</f>
        <v>1</v>
      </c>
      <c r="AP22" s="148">
        <f>AP21/2</f>
        <v>1</v>
      </c>
      <c r="AQ22" s="148"/>
      <c r="AR22" s="148"/>
      <c r="AS22" s="148"/>
      <c r="AT22" s="148"/>
      <c r="AU22" s="148"/>
      <c r="AV22" s="148"/>
      <c r="AW22" s="148"/>
      <c r="AX22" s="147">
        <f t="shared" si="0"/>
        <v>27</v>
      </c>
      <c r="AY22" s="149"/>
      <c r="AZ22" s="36"/>
      <c r="BA22" s="36"/>
      <c r="BB22" s="36"/>
      <c r="BC22" s="36"/>
      <c r="BD22" s="36"/>
      <c r="BE22" s="16"/>
    </row>
    <row r="23" spans="1:57" ht="21" customHeight="1">
      <c r="A23" s="188"/>
      <c r="B23" s="234" t="s">
        <v>127</v>
      </c>
      <c r="C23" s="222" t="s">
        <v>128</v>
      </c>
      <c r="D23" s="179" t="s">
        <v>130</v>
      </c>
      <c r="E23" s="136"/>
      <c r="F23" s="145">
        <v>4</v>
      </c>
      <c r="G23" s="145">
        <v>4</v>
      </c>
      <c r="H23" s="145">
        <v>4</v>
      </c>
      <c r="I23" s="145">
        <v>4</v>
      </c>
      <c r="J23" s="145">
        <v>4</v>
      </c>
      <c r="K23" s="145">
        <v>4</v>
      </c>
      <c r="L23" s="145">
        <v>4</v>
      </c>
      <c r="M23" s="146">
        <v>4</v>
      </c>
      <c r="N23" s="146">
        <v>4</v>
      </c>
      <c r="O23" s="146">
        <v>4</v>
      </c>
      <c r="P23" s="146"/>
      <c r="Q23" s="148"/>
      <c r="R23" s="148"/>
      <c r="S23" s="148"/>
      <c r="T23" s="146"/>
      <c r="U23" s="146"/>
      <c r="V23" s="146"/>
      <c r="W23" s="147">
        <f t="shared" si="2"/>
        <v>40</v>
      </c>
      <c r="X23" s="146"/>
      <c r="Y23" s="146"/>
      <c r="Z23" s="146"/>
      <c r="AA23" s="146"/>
      <c r="AB23" s="146"/>
      <c r="AC23" s="146"/>
      <c r="AD23" s="146"/>
      <c r="AE23" s="162"/>
      <c r="AF23" s="162"/>
      <c r="AG23" s="162"/>
      <c r="AH23" s="162"/>
      <c r="AI23" s="162"/>
      <c r="AJ23" s="146"/>
      <c r="AK23" s="146"/>
      <c r="AL23" s="146"/>
      <c r="AM23" s="146"/>
      <c r="AN23" s="15"/>
      <c r="AO23" s="15"/>
      <c r="AP23" s="146"/>
      <c r="AQ23" s="148"/>
      <c r="AR23" s="148"/>
      <c r="AS23" s="148"/>
      <c r="AT23" s="148"/>
      <c r="AU23" s="148"/>
      <c r="AV23" s="148"/>
      <c r="AW23" s="146"/>
      <c r="AX23" s="147">
        <f t="shared" si="0"/>
        <v>0</v>
      </c>
      <c r="AY23" s="149"/>
      <c r="AZ23" s="36"/>
      <c r="BA23" s="36"/>
      <c r="BB23" s="36"/>
      <c r="BC23" s="36"/>
      <c r="BD23" s="36"/>
      <c r="BE23" s="16"/>
    </row>
    <row r="24" spans="1:57" s="25" customFormat="1" ht="24.75" customHeight="1">
      <c r="A24" s="188"/>
      <c r="B24" s="235"/>
      <c r="C24" s="223"/>
      <c r="D24" s="180"/>
      <c r="E24" s="136"/>
      <c r="F24" s="136">
        <f>F23/2</f>
        <v>2</v>
      </c>
      <c r="G24" s="136">
        <f aca="true" t="shared" si="6" ref="G24:O24">G23/2</f>
        <v>2</v>
      </c>
      <c r="H24" s="136">
        <f t="shared" si="6"/>
        <v>2</v>
      </c>
      <c r="I24" s="136">
        <f t="shared" si="6"/>
        <v>2</v>
      </c>
      <c r="J24" s="136">
        <f t="shared" si="6"/>
        <v>2</v>
      </c>
      <c r="K24" s="136">
        <f t="shared" si="6"/>
        <v>2</v>
      </c>
      <c r="L24" s="136">
        <f t="shared" si="6"/>
        <v>2</v>
      </c>
      <c r="M24" s="136">
        <f t="shared" si="6"/>
        <v>2</v>
      </c>
      <c r="N24" s="136">
        <f t="shared" si="6"/>
        <v>2</v>
      </c>
      <c r="O24" s="136">
        <f t="shared" si="6"/>
        <v>2</v>
      </c>
      <c r="P24" s="148"/>
      <c r="Q24" s="148"/>
      <c r="R24" s="148"/>
      <c r="S24" s="148"/>
      <c r="T24" s="148"/>
      <c r="U24" s="148"/>
      <c r="V24" s="148"/>
      <c r="W24" s="147">
        <f t="shared" si="2"/>
        <v>20</v>
      </c>
      <c r="X24" s="148"/>
      <c r="Y24" s="148"/>
      <c r="Z24" s="148"/>
      <c r="AA24" s="148"/>
      <c r="AB24" s="148"/>
      <c r="AC24" s="148"/>
      <c r="AD24" s="148"/>
      <c r="AE24" s="161"/>
      <c r="AF24" s="161"/>
      <c r="AG24" s="161"/>
      <c r="AH24" s="161"/>
      <c r="AI24" s="161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7">
        <f t="shared" si="0"/>
        <v>0</v>
      </c>
      <c r="AY24" s="149"/>
      <c r="AZ24" s="36"/>
      <c r="BA24" s="36"/>
      <c r="BB24" s="36"/>
      <c r="BC24" s="36"/>
      <c r="BD24" s="36"/>
      <c r="BE24" s="16"/>
    </row>
    <row r="25" spans="1:57" ht="18.75" customHeight="1">
      <c r="A25" s="188"/>
      <c r="B25" s="234" t="s">
        <v>95</v>
      </c>
      <c r="C25" s="222" t="s">
        <v>24</v>
      </c>
      <c r="D25" s="179" t="s">
        <v>92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6"/>
      <c r="W25" s="147">
        <f t="shared" si="2"/>
        <v>0</v>
      </c>
      <c r="X25" s="145"/>
      <c r="Y25" s="137">
        <v>4</v>
      </c>
      <c r="Z25" s="137">
        <v>2</v>
      </c>
      <c r="AA25" s="137">
        <v>4</v>
      </c>
      <c r="AB25" s="137">
        <v>2</v>
      </c>
      <c r="AC25" s="137">
        <v>2</v>
      </c>
      <c r="AD25" s="137">
        <v>2</v>
      </c>
      <c r="AE25" s="164">
        <v>2</v>
      </c>
      <c r="AF25" s="164">
        <v>2</v>
      </c>
      <c r="AG25" s="164">
        <v>2</v>
      </c>
      <c r="AH25" s="164">
        <v>2</v>
      </c>
      <c r="AI25" s="164">
        <v>2</v>
      </c>
      <c r="AJ25" s="137">
        <v>2</v>
      </c>
      <c r="AK25" s="137">
        <v>2</v>
      </c>
      <c r="AL25" s="137">
        <v>2</v>
      </c>
      <c r="AM25" s="137">
        <v>2</v>
      </c>
      <c r="AN25" s="137">
        <v>2</v>
      </c>
      <c r="AO25" s="137">
        <v>2</v>
      </c>
      <c r="AP25" s="137">
        <v>2</v>
      </c>
      <c r="AQ25" s="164"/>
      <c r="AR25" s="148"/>
      <c r="AS25" s="159"/>
      <c r="AT25" s="148"/>
      <c r="AU25" s="148"/>
      <c r="AV25" s="148"/>
      <c r="AW25" s="160"/>
      <c r="AX25" s="147">
        <f t="shared" si="0"/>
        <v>40</v>
      </c>
      <c r="AY25" s="149"/>
      <c r="AZ25" s="36"/>
      <c r="BA25" s="36"/>
      <c r="BB25" s="36"/>
      <c r="BC25" s="36"/>
      <c r="BD25" s="36"/>
      <c r="BE25" s="16"/>
    </row>
    <row r="26" spans="1:57" ht="17.25" customHeight="1">
      <c r="A26" s="188"/>
      <c r="B26" s="235"/>
      <c r="C26" s="223"/>
      <c r="D26" s="180"/>
      <c r="E26" s="145"/>
      <c r="F26" s="145"/>
      <c r="G26" s="145"/>
      <c r="H26" s="145"/>
      <c r="I26" s="152"/>
      <c r="J26" s="145"/>
      <c r="K26" s="145"/>
      <c r="L26" s="145"/>
      <c r="M26" s="145"/>
      <c r="N26" s="145"/>
      <c r="O26" s="145"/>
      <c r="P26" s="145"/>
      <c r="Q26" s="145"/>
      <c r="R26" s="153"/>
      <c r="S26" s="154"/>
      <c r="T26" s="136"/>
      <c r="U26" s="136"/>
      <c r="V26" s="146"/>
      <c r="W26" s="147">
        <f t="shared" si="2"/>
        <v>0</v>
      </c>
      <c r="X26" s="136"/>
      <c r="Y26" s="135">
        <f>Y25/2</f>
        <v>2</v>
      </c>
      <c r="Z26" s="135">
        <f aca="true" t="shared" si="7" ref="Z26:AP26">Z25/2</f>
        <v>1</v>
      </c>
      <c r="AA26" s="135">
        <f t="shared" si="7"/>
        <v>2</v>
      </c>
      <c r="AB26" s="135">
        <f t="shared" si="7"/>
        <v>1</v>
      </c>
      <c r="AC26" s="135">
        <f t="shared" si="7"/>
        <v>1</v>
      </c>
      <c r="AD26" s="135">
        <f t="shared" si="7"/>
        <v>1</v>
      </c>
      <c r="AE26" s="167">
        <f t="shared" si="7"/>
        <v>1</v>
      </c>
      <c r="AF26" s="167">
        <f t="shared" si="7"/>
        <v>1</v>
      </c>
      <c r="AG26" s="167">
        <f t="shared" si="7"/>
        <v>1</v>
      </c>
      <c r="AH26" s="167">
        <f t="shared" si="7"/>
        <v>1</v>
      </c>
      <c r="AI26" s="167">
        <f t="shared" si="7"/>
        <v>1</v>
      </c>
      <c r="AJ26" s="135">
        <f t="shared" si="7"/>
        <v>1</v>
      </c>
      <c r="AK26" s="135">
        <f t="shared" si="7"/>
        <v>1</v>
      </c>
      <c r="AL26" s="135">
        <f t="shared" si="7"/>
        <v>1</v>
      </c>
      <c r="AM26" s="135">
        <f t="shared" si="7"/>
        <v>1</v>
      </c>
      <c r="AN26" s="135">
        <f t="shared" si="7"/>
        <v>1</v>
      </c>
      <c r="AO26" s="135">
        <f t="shared" si="7"/>
        <v>1</v>
      </c>
      <c r="AP26" s="135">
        <f t="shared" si="7"/>
        <v>1</v>
      </c>
      <c r="AQ26" s="135"/>
      <c r="AR26" s="148"/>
      <c r="AS26" s="146"/>
      <c r="AT26" s="148"/>
      <c r="AU26" s="146"/>
      <c r="AV26" s="146"/>
      <c r="AW26" s="160"/>
      <c r="AX26" s="147">
        <f t="shared" si="0"/>
        <v>20</v>
      </c>
      <c r="AY26" s="149"/>
      <c r="AZ26" s="36"/>
      <c r="BA26" s="36"/>
      <c r="BB26" s="36"/>
      <c r="BC26" s="36"/>
      <c r="BD26" s="36"/>
      <c r="BE26" s="16"/>
    </row>
    <row r="27" spans="1:57" ht="18" customHeight="1">
      <c r="A27" s="188"/>
      <c r="B27" s="234" t="s">
        <v>96</v>
      </c>
      <c r="C27" s="222" t="s">
        <v>62</v>
      </c>
      <c r="D27" s="179" t="s">
        <v>97</v>
      </c>
      <c r="E27" s="14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60"/>
      <c r="W27" s="147">
        <f t="shared" si="2"/>
        <v>0</v>
      </c>
      <c r="X27" s="145"/>
      <c r="Y27" s="146">
        <v>2</v>
      </c>
      <c r="Z27" s="146">
        <v>4</v>
      </c>
      <c r="AA27" s="146">
        <v>2</v>
      </c>
      <c r="AB27" s="146">
        <v>2</v>
      </c>
      <c r="AC27" s="146">
        <v>2</v>
      </c>
      <c r="AD27" s="146">
        <v>4</v>
      </c>
      <c r="AE27" s="162">
        <v>6</v>
      </c>
      <c r="AF27" s="162">
        <v>4</v>
      </c>
      <c r="AG27" s="162">
        <v>4</v>
      </c>
      <c r="AH27" s="162">
        <v>4</v>
      </c>
      <c r="AI27" s="162">
        <v>4</v>
      </c>
      <c r="AJ27" s="146">
        <v>4</v>
      </c>
      <c r="AK27" s="146">
        <v>4</v>
      </c>
      <c r="AL27" s="15">
        <v>4</v>
      </c>
      <c r="AM27" s="15">
        <v>4</v>
      </c>
      <c r="AN27" s="15">
        <v>2</v>
      </c>
      <c r="AO27" s="15">
        <v>4</v>
      </c>
      <c r="AP27" s="146">
        <v>2</v>
      </c>
      <c r="AQ27" s="146">
        <v>6</v>
      </c>
      <c r="AR27" s="146"/>
      <c r="AS27" s="148"/>
      <c r="AT27" s="148"/>
      <c r="AU27" s="148"/>
      <c r="AV27" s="148"/>
      <c r="AW27" s="146"/>
      <c r="AX27" s="147">
        <f>SUM(X27:AR27)</f>
        <v>68</v>
      </c>
      <c r="AY27" s="149"/>
      <c r="AZ27" s="36"/>
      <c r="BA27" s="36"/>
      <c r="BB27" s="36"/>
      <c r="BC27" s="36"/>
      <c r="BD27" s="36"/>
      <c r="BE27" s="16"/>
    </row>
    <row r="28" spans="1:57" s="25" customFormat="1" ht="19.5" customHeight="1">
      <c r="A28" s="188"/>
      <c r="B28" s="235"/>
      <c r="C28" s="223"/>
      <c r="D28" s="180"/>
      <c r="E28" s="14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47">
        <f t="shared" si="2"/>
        <v>0</v>
      </c>
      <c r="X28" s="136"/>
      <c r="Y28" s="148">
        <f aca="true" t="shared" si="8" ref="Y28:AN28">Y27/2</f>
        <v>1</v>
      </c>
      <c r="Z28" s="148">
        <f t="shared" si="8"/>
        <v>2</v>
      </c>
      <c r="AA28" s="148">
        <f t="shared" si="8"/>
        <v>1</v>
      </c>
      <c r="AB28" s="148">
        <f t="shared" si="8"/>
        <v>1</v>
      </c>
      <c r="AC28" s="148">
        <f t="shared" si="8"/>
        <v>1</v>
      </c>
      <c r="AD28" s="148">
        <f t="shared" si="8"/>
        <v>2</v>
      </c>
      <c r="AE28" s="161">
        <f t="shared" si="8"/>
        <v>3</v>
      </c>
      <c r="AF28" s="161">
        <f t="shared" si="8"/>
        <v>2</v>
      </c>
      <c r="AG28" s="161">
        <f t="shared" si="8"/>
        <v>2</v>
      </c>
      <c r="AH28" s="161">
        <f t="shared" si="8"/>
        <v>2</v>
      </c>
      <c r="AI28" s="161">
        <f t="shared" si="8"/>
        <v>2</v>
      </c>
      <c r="AJ28" s="148">
        <f t="shared" si="8"/>
        <v>2</v>
      </c>
      <c r="AK28" s="148">
        <f t="shared" si="8"/>
        <v>2</v>
      </c>
      <c r="AL28" s="148">
        <f t="shared" si="8"/>
        <v>2</v>
      </c>
      <c r="AM28" s="148">
        <f t="shared" si="8"/>
        <v>2</v>
      </c>
      <c r="AN28" s="148">
        <f t="shared" si="8"/>
        <v>1</v>
      </c>
      <c r="AO28" s="148">
        <f>AO27/2</f>
        <v>2</v>
      </c>
      <c r="AP28" s="148">
        <f>AP27/2</f>
        <v>1</v>
      </c>
      <c r="AQ28" s="148">
        <f>AQ27/2</f>
        <v>3</v>
      </c>
      <c r="AR28" s="148"/>
      <c r="AS28" s="148"/>
      <c r="AT28" s="148"/>
      <c r="AU28" s="148"/>
      <c r="AV28" s="148"/>
      <c r="AW28" s="148"/>
      <c r="AX28" s="147">
        <f t="shared" si="0"/>
        <v>34</v>
      </c>
      <c r="AY28" s="149"/>
      <c r="AZ28" s="36"/>
      <c r="BA28" s="36"/>
      <c r="BB28" s="36"/>
      <c r="BC28" s="36"/>
      <c r="BD28" s="36"/>
      <c r="BE28" s="16"/>
    </row>
    <row r="29" spans="1:57" ht="19.5" customHeight="1">
      <c r="A29" s="188"/>
      <c r="B29" s="215" t="s">
        <v>37</v>
      </c>
      <c r="C29" s="186" t="s">
        <v>70</v>
      </c>
      <c r="D29" s="5"/>
      <c r="E29" s="14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47">
        <f t="shared" si="2"/>
        <v>0</v>
      </c>
      <c r="X29" s="157"/>
      <c r="Y29" s="157"/>
      <c r="Z29" s="157"/>
      <c r="AA29" s="157"/>
      <c r="AB29" s="157"/>
      <c r="AC29" s="157"/>
      <c r="AD29" s="157"/>
      <c r="AE29" s="160"/>
      <c r="AF29" s="160"/>
      <c r="AG29" s="160"/>
      <c r="AH29" s="160"/>
      <c r="AI29" s="160"/>
      <c r="AJ29" s="157"/>
      <c r="AK29" s="157"/>
      <c r="AL29" s="157"/>
      <c r="AM29" s="157"/>
      <c r="AN29" s="157"/>
      <c r="AO29" s="157"/>
      <c r="AP29" s="157"/>
      <c r="AQ29" s="160"/>
      <c r="AR29" s="157"/>
      <c r="AS29" s="157"/>
      <c r="AT29" s="157"/>
      <c r="AU29" s="157"/>
      <c r="AV29" s="160"/>
      <c r="AW29" s="151" t="s">
        <v>65</v>
      </c>
      <c r="AX29" s="147">
        <f t="shared" si="0"/>
        <v>0</v>
      </c>
      <c r="AY29" s="149"/>
      <c r="AZ29" s="36"/>
      <c r="BA29" s="36"/>
      <c r="BB29" s="36"/>
      <c r="BC29" s="36"/>
      <c r="BD29" s="36"/>
      <c r="BE29" s="16"/>
    </row>
    <row r="30" spans="1:57" s="25" customFormat="1" ht="21.75" customHeight="1">
      <c r="A30" s="188"/>
      <c r="B30" s="216"/>
      <c r="C30" s="187"/>
      <c r="D30" s="5"/>
      <c r="E30" s="14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47">
        <f t="shared" si="2"/>
        <v>0</v>
      </c>
      <c r="X30" s="158"/>
      <c r="Y30" s="158"/>
      <c r="Z30" s="158"/>
      <c r="AA30" s="158"/>
      <c r="AB30" s="158"/>
      <c r="AC30" s="158"/>
      <c r="AD30" s="158"/>
      <c r="AE30" s="168"/>
      <c r="AF30" s="168"/>
      <c r="AG30" s="168"/>
      <c r="AH30" s="168"/>
      <c r="AI30" s="16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5"/>
      <c r="AX30" s="147">
        <f t="shared" si="0"/>
        <v>0</v>
      </c>
      <c r="AY30" s="149"/>
      <c r="AZ30" s="36"/>
      <c r="BA30" s="36"/>
      <c r="BB30" s="36"/>
      <c r="BC30" s="36"/>
      <c r="BD30" s="36"/>
      <c r="BE30" s="16"/>
    </row>
    <row r="31" spans="1:57" ht="18.75" customHeight="1">
      <c r="A31" s="188"/>
      <c r="B31" s="234" t="s">
        <v>63</v>
      </c>
      <c r="C31" s="222" t="s">
        <v>71</v>
      </c>
      <c r="D31" s="179" t="s">
        <v>199</v>
      </c>
      <c r="E31" s="145">
        <v>2</v>
      </c>
      <c r="F31" s="146">
        <v>4</v>
      </c>
      <c r="G31" s="146">
        <v>4</v>
      </c>
      <c r="H31" s="146">
        <v>4</v>
      </c>
      <c r="I31" s="146">
        <v>4</v>
      </c>
      <c r="J31" s="146">
        <v>4</v>
      </c>
      <c r="K31" s="146">
        <v>4</v>
      </c>
      <c r="L31" s="146">
        <v>4</v>
      </c>
      <c r="M31" s="134">
        <v>4</v>
      </c>
      <c r="N31" s="146">
        <v>4</v>
      </c>
      <c r="O31" s="146">
        <v>4</v>
      </c>
      <c r="P31" s="146">
        <v>2</v>
      </c>
      <c r="Q31" s="162"/>
      <c r="R31" s="146"/>
      <c r="S31" s="146"/>
      <c r="T31" s="145"/>
      <c r="U31" s="145"/>
      <c r="V31" s="145"/>
      <c r="W31" s="147">
        <f t="shared" si="2"/>
        <v>44</v>
      </c>
      <c r="X31" s="157"/>
      <c r="Y31" s="157"/>
      <c r="Z31" s="157"/>
      <c r="AA31" s="157"/>
      <c r="AB31" s="157"/>
      <c r="AC31" s="157"/>
      <c r="AD31" s="157"/>
      <c r="AE31" s="160"/>
      <c r="AF31" s="160"/>
      <c r="AG31" s="160"/>
      <c r="AH31" s="160"/>
      <c r="AI31" s="160"/>
      <c r="AJ31" s="157"/>
      <c r="AK31" s="157"/>
      <c r="AL31" s="157"/>
      <c r="AM31" s="157"/>
      <c r="AN31" s="157"/>
      <c r="AO31" s="157"/>
      <c r="AP31" s="157"/>
      <c r="AQ31" s="160"/>
      <c r="AR31" s="157"/>
      <c r="AS31" s="157"/>
      <c r="AT31" s="157"/>
      <c r="AU31" s="157"/>
      <c r="AV31" s="160"/>
      <c r="AW31" s="160"/>
      <c r="AX31" s="147">
        <f t="shared" si="0"/>
        <v>0</v>
      </c>
      <c r="AY31" s="149"/>
      <c r="AZ31" s="36"/>
      <c r="BA31" s="36"/>
      <c r="BB31" s="36"/>
      <c r="BC31" s="36"/>
      <c r="BD31" s="36"/>
      <c r="BE31" s="16"/>
    </row>
    <row r="32" spans="1:57" ht="18.75" customHeight="1">
      <c r="A32" s="188"/>
      <c r="B32" s="235"/>
      <c r="C32" s="223"/>
      <c r="D32" s="180"/>
      <c r="E32" s="136">
        <v>1</v>
      </c>
      <c r="F32" s="148">
        <f aca="true" t="shared" si="9" ref="F32:P32">F31/2</f>
        <v>2</v>
      </c>
      <c r="G32" s="148">
        <f t="shared" si="9"/>
        <v>2</v>
      </c>
      <c r="H32" s="148">
        <f t="shared" si="9"/>
        <v>2</v>
      </c>
      <c r="I32" s="148">
        <f t="shared" si="9"/>
        <v>2</v>
      </c>
      <c r="J32" s="148">
        <f t="shared" si="9"/>
        <v>2</v>
      </c>
      <c r="K32" s="148">
        <f t="shared" si="9"/>
        <v>2</v>
      </c>
      <c r="L32" s="148">
        <f t="shared" si="9"/>
        <v>2</v>
      </c>
      <c r="M32" s="148">
        <f t="shared" si="9"/>
        <v>2</v>
      </c>
      <c r="N32" s="148">
        <f t="shared" si="9"/>
        <v>2</v>
      </c>
      <c r="O32" s="148">
        <f t="shared" si="9"/>
        <v>2</v>
      </c>
      <c r="P32" s="148">
        <f t="shared" si="9"/>
        <v>1</v>
      </c>
      <c r="Q32" s="148"/>
      <c r="R32" s="148"/>
      <c r="S32" s="148"/>
      <c r="T32" s="148"/>
      <c r="U32" s="148"/>
      <c r="V32" s="148"/>
      <c r="W32" s="147">
        <f t="shared" si="2"/>
        <v>22</v>
      </c>
      <c r="X32" s="157"/>
      <c r="Y32" s="157"/>
      <c r="Z32" s="157"/>
      <c r="AA32" s="157"/>
      <c r="AB32" s="157"/>
      <c r="AC32" s="157"/>
      <c r="AD32" s="157"/>
      <c r="AE32" s="160"/>
      <c r="AF32" s="160"/>
      <c r="AG32" s="160"/>
      <c r="AH32" s="160"/>
      <c r="AI32" s="160"/>
      <c r="AJ32" s="157"/>
      <c r="AK32" s="157"/>
      <c r="AL32" s="157"/>
      <c r="AM32" s="157"/>
      <c r="AN32" s="157"/>
      <c r="AO32" s="157"/>
      <c r="AP32" s="157"/>
      <c r="AQ32" s="160"/>
      <c r="AR32" s="157"/>
      <c r="AS32" s="157"/>
      <c r="AT32" s="157"/>
      <c r="AU32" s="157"/>
      <c r="AV32" s="160"/>
      <c r="AW32" s="160"/>
      <c r="AX32" s="147">
        <f t="shared" si="0"/>
        <v>0</v>
      </c>
      <c r="AY32" s="149"/>
      <c r="AZ32" s="36"/>
      <c r="BA32" s="36"/>
      <c r="BB32" s="36"/>
      <c r="BC32" s="36"/>
      <c r="BD32" s="36"/>
      <c r="BE32" s="16"/>
    </row>
    <row r="33" spans="1:57" ht="17.25" customHeight="1">
      <c r="A33" s="188"/>
      <c r="B33" s="181" t="s">
        <v>38</v>
      </c>
      <c r="C33" s="181" t="s">
        <v>72</v>
      </c>
      <c r="D33" s="222" t="s">
        <v>200</v>
      </c>
      <c r="E33" s="145">
        <v>2</v>
      </c>
      <c r="F33" s="146">
        <v>4</v>
      </c>
      <c r="G33" s="146">
        <v>4</v>
      </c>
      <c r="H33" s="146">
        <v>4</v>
      </c>
      <c r="I33" s="146">
        <v>2</v>
      </c>
      <c r="J33" s="146">
        <v>2</v>
      </c>
      <c r="K33" s="146">
        <v>4</v>
      </c>
      <c r="L33" s="146">
        <v>4</v>
      </c>
      <c r="M33" s="146">
        <v>4</v>
      </c>
      <c r="N33" s="146">
        <v>4</v>
      </c>
      <c r="O33" s="146">
        <v>4</v>
      </c>
      <c r="P33" s="146">
        <v>4</v>
      </c>
      <c r="Q33" s="146">
        <v>2</v>
      </c>
      <c r="R33" s="146"/>
      <c r="S33" s="146"/>
      <c r="T33" s="145"/>
      <c r="U33" s="145"/>
      <c r="V33" s="146"/>
      <c r="W33" s="147">
        <f t="shared" si="2"/>
        <v>44</v>
      </c>
      <c r="X33" s="146"/>
      <c r="Y33" s="146">
        <v>6</v>
      </c>
      <c r="Z33" s="146">
        <v>6</v>
      </c>
      <c r="AA33" s="146">
        <v>6</v>
      </c>
      <c r="AB33" s="146">
        <v>6</v>
      </c>
      <c r="AC33" s="146">
        <v>6</v>
      </c>
      <c r="AD33" s="146">
        <v>4</v>
      </c>
      <c r="AE33" s="162">
        <v>4</v>
      </c>
      <c r="AF33" s="162">
        <v>4</v>
      </c>
      <c r="AG33" s="162">
        <v>6</v>
      </c>
      <c r="AH33" s="162">
        <v>4</v>
      </c>
      <c r="AI33" s="162">
        <v>4</v>
      </c>
      <c r="AJ33" s="146">
        <v>4</v>
      </c>
      <c r="AK33" s="146">
        <v>6</v>
      </c>
      <c r="AL33" s="146">
        <v>4</v>
      </c>
      <c r="AM33" s="146">
        <v>4</v>
      </c>
      <c r="AN33" s="146">
        <v>4</v>
      </c>
      <c r="AO33" s="146">
        <v>4</v>
      </c>
      <c r="AP33" s="146">
        <v>4</v>
      </c>
      <c r="AQ33" s="165">
        <v>4</v>
      </c>
      <c r="AR33" s="156" t="s">
        <v>22</v>
      </c>
      <c r="AS33" s="148"/>
      <c r="AT33" s="148"/>
      <c r="AU33" s="148"/>
      <c r="AV33" s="148"/>
      <c r="AW33" s="146"/>
      <c r="AX33" s="147">
        <f t="shared" si="0"/>
        <v>90</v>
      </c>
      <c r="AY33" s="149"/>
      <c r="AZ33" s="36"/>
      <c r="BA33" s="36"/>
      <c r="BB33" s="36"/>
      <c r="BC33" s="36"/>
      <c r="BD33" s="36"/>
      <c r="BE33" s="16"/>
    </row>
    <row r="34" spans="1:57" ht="36.75" customHeight="1">
      <c r="A34" s="188"/>
      <c r="B34" s="182"/>
      <c r="C34" s="182"/>
      <c r="D34" s="223"/>
      <c r="E34" s="148">
        <f aca="true" t="shared" si="10" ref="E34:P34">E33/2</f>
        <v>1</v>
      </c>
      <c r="F34" s="148">
        <f t="shared" si="10"/>
        <v>2</v>
      </c>
      <c r="G34" s="148">
        <f t="shared" si="10"/>
        <v>2</v>
      </c>
      <c r="H34" s="148">
        <f t="shared" si="10"/>
        <v>2</v>
      </c>
      <c r="I34" s="148">
        <f t="shared" si="10"/>
        <v>1</v>
      </c>
      <c r="J34" s="148">
        <f t="shared" si="10"/>
        <v>1</v>
      </c>
      <c r="K34" s="148">
        <f t="shared" si="10"/>
        <v>2</v>
      </c>
      <c r="L34" s="148">
        <f t="shared" si="10"/>
        <v>2</v>
      </c>
      <c r="M34" s="148">
        <f t="shared" si="10"/>
        <v>2</v>
      </c>
      <c r="N34" s="148">
        <f t="shared" si="10"/>
        <v>2</v>
      </c>
      <c r="O34" s="148">
        <f t="shared" si="10"/>
        <v>2</v>
      </c>
      <c r="P34" s="148">
        <f t="shared" si="10"/>
        <v>2</v>
      </c>
      <c r="Q34" s="148">
        <v>1</v>
      </c>
      <c r="R34" s="148"/>
      <c r="S34" s="148"/>
      <c r="T34" s="148"/>
      <c r="U34" s="148"/>
      <c r="V34" s="148"/>
      <c r="W34" s="147">
        <f t="shared" si="2"/>
        <v>22</v>
      </c>
      <c r="X34" s="148"/>
      <c r="Y34" s="148">
        <f aca="true" t="shared" si="11" ref="Y34:AN34">Y33/2</f>
        <v>3</v>
      </c>
      <c r="Z34" s="148">
        <f t="shared" si="11"/>
        <v>3</v>
      </c>
      <c r="AA34" s="148">
        <f t="shared" si="11"/>
        <v>3</v>
      </c>
      <c r="AB34" s="148">
        <f t="shared" si="11"/>
        <v>3</v>
      </c>
      <c r="AC34" s="148">
        <f t="shared" si="11"/>
        <v>3</v>
      </c>
      <c r="AD34" s="148">
        <f t="shared" si="11"/>
        <v>2</v>
      </c>
      <c r="AE34" s="161">
        <f t="shared" si="11"/>
        <v>2</v>
      </c>
      <c r="AF34" s="161">
        <f t="shared" si="11"/>
        <v>2</v>
      </c>
      <c r="AG34" s="161">
        <f t="shared" si="11"/>
        <v>3</v>
      </c>
      <c r="AH34" s="161">
        <f t="shared" si="11"/>
        <v>2</v>
      </c>
      <c r="AI34" s="161">
        <f t="shared" si="11"/>
        <v>2</v>
      </c>
      <c r="AJ34" s="148">
        <f t="shared" si="11"/>
        <v>2</v>
      </c>
      <c r="AK34" s="148">
        <f t="shared" si="11"/>
        <v>3</v>
      </c>
      <c r="AL34" s="148">
        <f t="shared" si="11"/>
        <v>2</v>
      </c>
      <c r="AM34" s="148">
        <f t="shared" si="11"/>
        <v>2</v>
      </c>
      <c r="AN34" s="148">
        <f t="shared" si="11"/>
        <v>2</v>
      </c>
      <c r="AO34" s="148">
        <f>AO33/2</f>
        <v>2</v>
      </c>
      <c r="AP34" s="148">
        <f>AP33/2</f>
        <v>2</v>
      </c>
      <c r="AQ34" s="148">
        <f>AQ33/2</f>
        <v>2</v>
      </c>
      <c r="AR34" s="148"/>
      <c r="AS34" s="148"/>
      <c r="AT34" s="148"/>
      <c r="AU34" s="148"/>
      <c r="AV34" s="148"/>
      <c r="AW34" s="146"/>
      <c r="AX34" s="147">
        <f t="shared" si="0"/>
        <v>45</v>
      </c>
      <c r="AY34" s="149"/>
      <c r="AZ34" s="36"/>
      <c r="BA34" s="36"/>
      <c r="BB34" s="36"/>
      <c r="BC34" s="36"/>
      <c r="BD34" s="36"/>
      <c r="BE34" s="16"/>
    </row>
    <row r="35" spans="1:57" s="27" customFormat="1" ht="15.75" customHeight="1">
      <c r="A35" s="188"/>
      <c r="B35" s="61" t="s">
        <v>21</v>
      </c>
      <c r="C35" s="38"/>
      <c r="D35" s="5" t="s">
        <v>98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>
        <v>12</v>
      </c>
      <c r="R35" s="145">
        <v>24</v>
      </c>
      <c r="S35" s="145"/>
      <c r="T35" s="146"/>
      <c r="U35" s="146"/>
      <c r="V35" s="148"/>
      <c r="W35" s="147">
        <f t="shared" si="2"/>
        <v>36</v>
      </c>
      <c r="X35" s="146"/>
      <c r="Y35" s="146"/>
      <c r="Z35" s="146"/>
      <c r="AA35" s="146"/>
      <c r="AB35" s="146"/>
      <c r="AC35" s="146"/>
      <c r="AD35" s="146"/>
      <c r="AE35" s="162"/>
      <c r="AF35" s="162"/>
      <c r="AG35" s="162"/>
      <c r="AH35" s="162"/>
      <c r="AI35" s="162"/>
      <c r="AJ35" s="146"/>
      <c r="AK35" s="146"/>
      <c r="AL35" s="146"/>
      <c r="AM35" s="146"/>
      <c r="AN35" s="148"/>
      <c r="AO35" s="20"/>
      <c r="AP35" s="146"/>
      <c r="AQ35" s="146"/>
      <c r="AR35" s="146"/>
      <c r="AS35" s="146">
        <v>18</v>
      </c>
      <c r="AT35" s="145">
        <v>18</v>
      </c>
      <c r="AU35" s="136"/>
      <c r="AV35" s="148"/>
      <c r="AW35" s="146"/>
      <c r="AX35" s="147">
        <v>36</v>
      </c>
      <c r="AY35" s="147"/>
      <c r="AZ35" s="36"/>
      <c r="BA35" s="36"/>
      <c r="BB35" s="36"/>
      <c r="BC35" s="36"/>
      <c r="BD35" s="36"/>
      <c r="BE35" s="16"/>
    </row>
    <row r="36" spans="1:57" ht="16.5" customHeight="1">
      <c r="A36" s="188"/>
      <c r="B36" s="43" t="s">
        <v>73</v>
      </c>
      <c r="C36" s="37"/>
      <c r="D36" s="5" t="s">
        <v>82</v>
      </c>
      <c r="E36" s="136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47">
        <f t="shared" si="2"/>
        <v>0</v>
      </c>
      <c r="X36" s="146"/>
      <c r="Y36" s="146"/>
      <c r="Z36" s="146"/>
      <c r="AA36" s="146"/>
      <c r="AB36" s="146"/>
      <c r="AC36" s="146"/>
      <c r="AD36" s="146"/>
      <c r="AE36" s="162"/>
      <c r="AF36" s="162"/>
      <c r="AG36" s="162"/>
      <c r="AH36" s="162"/>
      <c r="AI36" s="162"/>
      <c r="AJ36" s="146"/>
      <c r="AK36" s="146"/>
      <c r="AL36" s="146"/>
      <c r="AM36" s="146"/>
      <c r="AN36" s="148"/>
      <c r="AO36" s="146"/>
      <c r="AP36" s="157"/>
      <c r="AQ36" s="160"/>
      <c r="AR36" s="160"/>
      <c r="AS36" s="146"/>
      <c r="AT36" s="146">
        <v>18</v>
      </c>
      <c r="AU36" s="146">
        <v>36</v>
      </c>
      <c r="AV36" s="146">
        <v>36</v>
      </c>
      <c r="AW36" s="146">
        <v>18</v>
      </c>
      <c r="AX36" s="147">
        <v>108</v>
      </c>
      <c r="AY36" s="149"/>
      <c r="AZ36" s="36"/>
      <c r="BA36" s="36"/>
      <c r="BB36" s="36"/>
      <c r="BC36" s="36"/>
      <c r="BD36" s="36"/>
      <c r="BE36" s="16"/>
    </row>
    <row r="37" spans="1:57" ht="30" customHeight="1">
      <c r="A37" s="188"/>
      <c r="B37" s="215" t="s">
        <v>75</v>
      </c>
      <c r="C37" s="186" t="s">
        <v>74</v>
      </c>
      <c r="D37" s="5"/>
      <c r="E37" s="145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47">
        <f t="shared" si="2"/>
        <v>0</v>
      </c>
      <c r="X37" s="145"/>
      <c r="Y37" s="157"/>
      <c r="Z37" s="157"/>
      <c r="AA37" s="157"/>
      <c r="AB37" s="157"/>
      <c r="AC37" s="157"/>
      <c r="AD37" s="157"/>
      <c r="AE37" s="160"/>
      <c r="AF37" s="160"/>
      <c r="AG37" s="160"/>
      <c r="AH37" s="160"/>
      <c r="AI37" s="160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36"/>
      <c r="AU37" s="136"/>
      <c r="AV37" s="148"/>
      <c r="AW37" s="146"/>
      <c r="AX37" s="147">
        <f t="shared" si="0"/>
        <v>0</v>
      </c>
      <c r="AY37" s="149"/>
      <c r="AZ37" s="36"/>
      <c r="BA37" s="36"/>
      <c r="BB37" s="36"/>
      <c r="BC37" s="36"/>
      <c r="BD37" s="36"/>
      <c r="BE37" s="16"/>
    </row>
    <row r="38" spans="1:57" ht="27.75" customHeight="1">
      <c r="A38" s="188"/>
      <c r="B38" s="216"/>
      <c r="C38" s="187"/>
      <c r="D38" s="5"/>
      <c r="E38" s="136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60"/>
      <c r="W38" s="147">
        <f t="shared" si="2"/>
        <v>0</v>
      </c>
      <c r="X38" s="136"/>
      <c r="Y38" s="157"/>
      <c r="Z38" s="157"/>
      <c r="AA38" s="157"/>
      <c r="AB38" s="157"/>
      <c r="AC38" s="157"/>
      <c r="AD38" s="157"/>
      <c r="AE38" s="160"/>
      <c r="AF38" s="160"/>
      <c r="AG38" s="160"/>
      <c r="AH38" s="160"/>
      <c r="AI38" s="160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36"/>
      <c r="AU38" s="136"/>
      <c r="AV38" s="148"/>
      <c r="AW38" s="146"/>
      <c r="AX38" s="147">
        <f t="shared" si="0"/>
        <v>0</v>
      </c>
      <c r="AY38" s="149"/>
      <c r="AZ38" s="36"/>
      <c r="BA38" s="36"/>
      <c r="BB38" s="36"/>
      <c r="BC38" s="36"/>
      <c r="BD38" s="36"/>
      <c r="BE38" s="16"/>
    </row>
    <row r="39" spans="1:57" ht="19.5" customHeight="1">
      <c r="A39" s="188"/>
      <c r="B39" s="234" t="s">
        <v>78</v>
      </c>
      <c r="C39" s="181" t="s">
        <v>76</v>
      </c>
      <c r="D39" s="179" t="s">
        <v>208</v>
      </c>
      <c r="E39" s="136"/>
      <c r="F39" s="145">
        <v>2</v>
      </c>
      <c r="G39" s="145">
        <v>2</v>
      </c>
      <c r="H39" s="145">
        <v>2</v>
      </c>
      <c r="I39" s="145">
        <v>4</v>
      </c>
      <c r="J39" s="145">
        <v>4</v>
      </c>
      <c r="K39" s="145">
        <v>2</v>
      </c>
      <c r="L39" s="145">
        <v>6</v>
      </c>
      <c r="M39" s="145">
        <v>6</v>
      </c>
      <c r="N39" s="145">
        <v>6</v>
      </c>
      <c r="O39" s="145">
        <v>6</v>
      </c>
      <c r="P39" s="145">
        <v>2</v>
      </c>
      <c r="Q39" s="145">
        <v>2</v>
      </c>
      <c r="R39" s="145"/>
      <c r="S39" s="145"/>
      <c r="T39" s="145"/>
      <c r="U39" s="145"/>
      <c r="V39" s="146"/>
      <c r="W39" s="147">
        <f t="shared" si="2"/>
        <v>44</v>
      </c>
      <c r="X39" s="145"/>
      <c r="Y39" s="145">
        <v>10</v>
      </c>
      <c r="Z39" s="145">
        <v>8</v>
      </c>
      <c r="AA39" s="145">
        <v>10</v>
      </c>
      <c r="AB39" s="145">
        <v>10</v>
      </c>
      <c r="AC39" s="145">
        <v>10</v>
      </c>
      <c r="AD39" s="145">
        <v>10</v>
      </c>
      <c r="AE39" s="162">
        <v>8</v>
      </c>
      <c r="AF39" s="162">
        <v>10</v>
      </c>
      <c r="AG39" s="162">
        <v>10</v>
      </c>
      <c r="AH39" s="162">
        <v>10</v>
      </c>
      <c r="AI39" s="162">
        <v>8</v>
      </c>
      <c r="AJ39" s="145">
        <v>6</v>
      </c>
      <c r="AK39" s="145">
        <v>6</v>
      </c>
      <c r="AL39" s="145">
        <v>6</v>
      </c>
      <c r="AM39" s="145">
        <v>8</v>
      </c>
      <c r="AN39" s="145">
        <v>12</v>
      </c>
      <c r="AO39" s="145">
        <v>10</v>
      </c>
      <c r="AP39" s="145">
        <v>10</v>
      </c>
      <c r="AQ39" s="146">
        <v>6</v>
      </c>
      <c r="AR39" s="145"/>
      <c r="AS39" s="145"/>
      <c r="AT39" s="157"/>
      <c r="AU39" s="157"/>
      <c r="AV39" s="148"/>
      <c r="AW39" s="148"/>
      <c r="AX39" s="147">
        <f t="shared" si="0"/>
        <v>168</v>
      </c>
      <c r="AY39" s="149"/>
      <c r="AZ39" s="36"/>
      <c r="BA39" s="36"/>
      <c r="BB39" s="36"/>
      <c r="BC39" s="36"/>
      <c r="BD39" s="36"/>
      <c r="BE39" s="16"/>
    </row>
    <row r="40" spans="1:57" ht="19.5" customHeight="1">
      <c r="A40" s="188"/>
      <c r="B40" s="235"/>
      <c r="C40" s="182"/>
      <c r="D40" s="180"/>
      <c r="E40" s="136"/>
      <c r="F40" s="136">
        <f aca="true" t="shared" si="12" ref="F40:Q40">F39/2</f>
        <v>1</v>
      </c>
      <c r="G40" s="136">
        <f t="shared" si="12"/>
        <v>1</v>
      </c>
      <c r="H40" s="136">
        <f t="shared" si="12"/>
        <v>1</v>
      </c>
      <c r="I40" s="136">
        <f t="shared" si="12"/>
        <v>2</v>
      </c>
      <c r="J40" s="136">
        <f t="shared" si="12"/>
        <v>2</v>
      </c>
      <c r="K40" s="136">
        <f t="shared" si="12"/>
        <v>1</v>
      </c>
      <c r="L40" s="136">
        <f t="shared" si="12"/>
        <v>3</v>
      </c>
      <c r="M40" s="136">
        <f t="shared" si="12"/>
        <v>3</v>
      </c>
      <c r="N40" s="136">
        <f t="shared" si="12"/>
        <v>3</v>
      </c>
      <c r="O40" s="136">
        <f t="shared" si="12"/>
        <v>3</v>
      </c>
      <c r="P40" s="136">
        <f t="shared" si="12"/>
        <v>1</v>
      </c>
      <c r="Q40" s="136">
        <f t="shared" si="12"/>
        <v>1</v>
      </c>
      <c r="R40" s="136"/>
      <c r="S40" s="136"/>
      <c r="T40" s="136"/>
      <c r="U40" s="136"/>
      <c r="V40" s="136"/>
      <c r="W40" s="147">
        <f t="shared" si="2"/>
        <v>22</v>
      </c>
      <c r="X40" s="136"/>
      <c r="Y40" s="136">
        <f aca="true" t="shared" si="13" ref="Y40:AN40">Y39/2</f>
        <v>5</v>
      </c>
      <c r="Z40" s="136">
        <f t="shared" si="13"/>
        <v>4</v>
      </c>
      <c r="AA40" s="136">
        <f t="shared" si="13"/>
        <v>5</v>
      </c>
      <c r="AB40" s="136">
        <f t="shared" si="13"/>
        <v>5</v>
      </c>
      <c r="AC40" s="136">
        <f t="shared" si="13"/>
        <v>5</v>
      </c>
      <c r="AD40" s="136">
        <f t="shared" si="13"/>
        <v>5</v>
      </c>
      <c r="AE40" s="161">
        <f t="shared" si="13"/>
        <v>4</v>
      </c>
      <c r="AF40" s="161">
        <f t="shared" si="13"/>
        <v>5</v>
      </c>
      <c r="AG40" s="161">
        <f t="shared" si="13"/>
        <v>5</v>
      </c>
      <c r="AH40" s="161">
        <f t="shared" si="13"/>
        <v>5</v>
      </c>
      <c r="AI40" s="161">
        <f t="shared" si="13"/>
        <v>4</v>
      </c>
      <c r="AJ40" s="136">
        <f t="shared" si="13"/>
        <v>3</v>
      </c>
      <c r="AK40" s="136">
        <f t="shared" si="13"/>
        <v>3</v>
      </c>
      <c r="AL40" s="136">
        <f t="shared" si="13"/>
        <v>3</v>
      </c>
      <c r="AM40" s="136">
        <f t="shared" si="13"/>
        <v>4</v>
      </c>
      <c r="AN40" s="136">
        <f t="shared" si="13"/>
        <v>6</v>
      </c>
      <c r="AO40" s="136">
        <f>AO39/2</f>
        <v>5</v>
      </c>
      <c r="AP40" s="136">
        <f>AP39/2</f>
        <v>5</v>
      </c>
      <c r="AQ40" s="136">
        <f>AQ39/2</f>
        <v>3</v>
      </c>
      <c r="AR40" s="136"/>
      <c r="AS40" s="136"/>
      <c r="AT40" s="157"/>
      <c r="AU40" s="157"/>
      <c r="AV40" s="148"/>
      <c r="AW40" s="146"/>
      <c r="AX40" s="147">
        <f t="shared" si="0"/>
        <v>84</v>
      </c>
      <c r="AY40" s="149"/>
      <c r="AZ40" s="36"/>
      <c r="BA40" s="36"/>
      <c r="BB40" s="36"/>
      <c r="BC40" s="36"/>
      <c r="BD40" s="36"/>
      <c r="BE40" s="16"/>
    </row>
    <row r="41" spans="1:57" ht="19.5" customHeight="1">
      <c r="A41" s="188"/>
      <c r="B41" s="234" t="s">
        <v>79</v>
      </c>
      <c r="C41" s="181" t="s">
        <v>80</v>
      </c>
      <c r="D41" s="179" t="s">
        <v>201</v>
      </c>
      <c r="E41" s="145">
        <v>2</v>
      </c>
      <c r="F41" s="145">
        <v>8</v>
      </c>
      <c r="G41" s="145">
        <v>8</v>
      </c>
      <c r="H41" s="145">
        <v>8</v>
      </c>
      <c r="I41" s="145">
        <v>8</v>
      </c>
      <c r="J41" s="145">
        <v>8</v>
      </c>
      <c r="K41" s="145">
        <v>8</v>
      </c>
      <c r="L41" s="145">
        <v>2</v>
      </c>
      <c r="M41" s="145">
        <v>2</v>
      </c>
      <c r="N41" s="145">
        <v>2</v>
      </c>
      <c r="O41" s="145">
        <v>2</v>
      </c>
      <c r="P41" s="145">
        <v>12</v>
      </c>
      <c r="Q41" s="145">
        <v>20</v>
      </c>
      <c r="R41" s="145"/>
      <c r="S41" s="145"/>
      <c r="T41" s="145"/>
      <c r="U41" s="145"/>
      <c r="V41" s="146"/>
      <c r="W41" s="147">
        <f t="shared" si="2"/>
        <v>90</v>
      </c>
      <c r="X41" s="145"/>
      <c r="Y41" s="145">
        <v>4</v>
      </c>
      <c r="Z41" s="145">
        <v>6</v>
      </c>
      <c r="AA41" s="145">
        <v>4</v>
      </c>
      <c r="AB41" s="145">
        <v>6</v>
      </c>
      <c r="AC41" s="145">
        <v>6</v>
      </c>
      <c r="AD41" s="145">
        <v>6</v>
      </c>
      <c r="AE41" s="162">
        <v>10</v>
      </c>
      <c r="AF41" s="162">
        <v>8</v>
      </c>
      <c r="AG41" s="162">
        <v>6</v>
      </c>
      <c r="AH41" s="162">
        <v>8</v>
      </c>
      <c r="AI41" s="162">
        <v>10</v>
      </c>
      <c r="AJ41" s="145">
        <v>10</v>
      </c>
      <c r="AK41" s="145">
        <v>8</v>
      </c>
      <c r="AL41" s="145">
        <v>10</v>
      </c>
      <c r="AM41" s="145">
        <v>8</v>
      </c>
      <c r="AN41" s="145">
        <v>8</v>
      </c>
      <c r="AO41" s="145">
        <v>8</v>
      </c>
      <c r="AP41" s="145">
        <v>10</v>
      </c>
      <c r="AQ41" s="146">
        <v>14</v>
      </c>
      <c r="AR41" s="136"/>
      <c r="AS41" s="136"/>
      <c r="AT41" s="157"/>
      <c r="AU41" s="157"/>
      <c r="AV41" s="148"/>
      <c r="AW41" s="146"/>
      <c r="AX41" s="147">
        <f t="shared" si="0"/>
        <v>150</v>
      </c>
      <c r="AY41" s="149"/>
      <c r="AZ41" s="36"/>
      <c r="BA41" s="36"/>
      <c r="BB41" s="36"/>
      <c r="BC41" s="36"/>
      <c r="BD41" s="36"/>
      <c r="BE41" s="16"/>
    </row>
    <row r="42" spans="1:57" ht="21.75" customHeight="1">
      <c r="A42" s="188"/>
      <c r="B42" s="235"/>
      <c r="C42" s="182"/>
      <c r="D42" s="180"/>
      <c r="E42" s="136">
        <f aca="true" t="shared" si="14" ref="E42:Q42">E41/2</f>
        <v>1</v>
      </c>
      <c r="F42" s="136">
        <f t="shared" si="14"/>
        <v>4</v>
      </c>
      <c r="G42" s="136">
        <f t="shared" si="14"/>
        <v>4</v>
      </c>
      <c r="H42" s="136">
        <f t="shared" si="14"/>
        <v>4</v>
      </c>
      <c r="I42" s="136">
        <f t="shared" si="14"/>
        <v>4</v>
      </c>
      <c r="J42" s="136">
        <f t="shared" si="14"/>
        <v>4</v>
      </c>
      <c r="K42" s="136">
        <f t="shared" si="14"/>
        <v>4</v>
      </c>
      <c r="L42" s="136">
        <f t="shared" si="14"/>
        <v>1</v>
      </c>
      <c r="M42" s="136">
        <f t="shared" si="14"/>
        <v>1</v>
      </c>
      <c r="N42" s="136">
        <f t="shared" si="14"/>
        <v>1</v>
      </c>
      <c r="O42" s="136">
        <f t="shared" si="14"/>
        <v>1</v>
      </c>
      <c r="P42" s="136">
        <f t="shared" si="14"/>
        <v>6</v>
      </c>
      <c r="Q42" s="136">
        <f t="shared" si="14"/>
        <v>10</v>
      </c>
      <c r="R42" s="136"/>
      <c r="S42" s="136"/>
      <c r="T42" s="136"/>
      <c r="U42" s="136"/>
      <c r="V42" s="136"/>
      <c r="W42" s="147">
        <f t="shared" si="2"/>
        <v>45</v>
      </c>
      <c r="X42" s="145"/>
      <c r="Y42" s="136">
        <f aca="true" t="shared" si="15" ref="Y42:AN42">Y41/2</f>
        <v>2</v>
      </c>
      <c r="Z42" s="136">
        <f t="shared" si="15"/>
        <v>3</v>
      </c>
      <c r="AA42" s="136">
        <f t="shared" si="15"/>
        <v>2</v>
      </c>
      <c r="AB42" s="136">
        <f t="shared" si="15"/>
        <v>3</v>
      </c>
      <c r="AC42" s="136">
        <f t="shared" si="15"/>
        <v>3</v>
      </c>
      <c r="AD42" s="136">
        <f t="shared" si="15"/>
        <v>3</v>
      </c>
      <c r="AE42" s="161">
        <f t="shared" si="15"/>
        <v>5</v>
      </c>
      <c r="AF42" s="161">
        <f t="shared" si="15"/>
        <v>4</v>
      </c>
      <c r="AG42" s="161">
        <f t="shared" si="15"/>
        <v>3</v>
      </c>
      <c r="AH42" s="161">
        <f t="shared" si="15"/>
        <v>4</v>
      </c>
      <c r="AI42" s="161">
        <f t="shared" si="15"/>
        <v>5</v>
      </c>
      <c r="AJ42" s="136">
        <f t="shared" si="15"/>
        <v>5</v>
      </c>
      <c r="AK42" s="136">
        <f t="shared" si="15"/>
        <v>4</v>
      </c>
      <c r="AL42" s="136">
        <f t="shared" si="15"/>
        <v>5</v>
      </c>
      <c r="AM42" s="136">
        <f t="shared" si="15"/>
        <v>4</v>
      </c>
      <c r="AN42" s="136">
        <f t="shared" si="15"/>
        <v>4</v>
      </c>
      <c r="AO42" s="136">
        <f>AO41/2</f>
        <v>4</v>
      </c>
      <c r="AP42" s="136">
        <f>AP41/2</f>
        <v>5</v>
      </c>
      <c r="AQ42" s="136">
        <f>AQ41/2</f>
        <v>7</v>
      </c>
      <c r="AR42" s="136"/>
      <c r="AS42" s="136"/>
      <c r="AT42" s="157"/>
      <c r="AU42" s="157"/>
      <c r="AV42" s="148"/>
      <c r="AW42" s="146"/>
      <c r="AX42" s="147">
        <f t="shared" si="0"/>
        <v>75</v>
      </c>
      <c r="AY42" s="149"/>
      <c r="AZ42" s="36"/>
      <c r="BA42" s="36"/>
      <c r="BB42" s="36"/>
      <c r="BC42" s="36"/>
      <c r="BD42" s="36"/>
      <c r="BE42" s="16"/>
    </row>
    <row r="43" spans="1:57" ht="21" customHeight="1">
      <c r="A43" s="188"/>
      <c r="B43" s="62" t="s">
        <v>54</v>
      </c>
      <c r="C43" s="39"/>
      <c r="D43" s="38" t="s">
        <v>98</v>
      </c>
      <c r="E43" s="136"/>
      <c r="F43" s="136"/>
      <c r="G43" s="136"/>
      <c r="H43" s="136"/>
      <c r="I43" s="136"/>
      <c r="J43" s="136"/>
      <c r="K43" s="145"/>
      <c r="L43" s="145"/>
      <c r="M43" s="145"/>
      <c r="N43" s="145"/>
      <c r="O43" s="145"/>
      <c r="P43" s="145"/>
      <c r="Q43" s="145"/>
      <c r="R43" s="145">
        <v>12</v>
      </c>
      <c r="S43" s="145">
        <v>24</v>
      </c>
      <c r="T43" s="145"/>
      <c r="U43" s="145"/>
      <c r="V43" s="146"/>
      <c r="W43" s="147">
        <f t="shared" si="2"/>
        <v>12</v>
      </c>
      <c r="X43" s="145"/>
      <c r="Y43" s="145"/>
      <c r="Z43" s="145"/>
      <c r="AA43" s="145"/>
      <c r="AB43" s="145"/>
      <c r="AC43" s="145"/>
      <c r="AD43" s="145"/>
      <c r="AE43" s="162"/>
      <c r="AF43" s="162"/>
      <c r="AG43" s="162"/>
      <c r="AH43" s="162"/>
      <c r="AI43" s="162"/>
      <c r="AJ43" s="145"/>
      <c r="AK43" s="145"/>
      <c r="AL43" s="145"/>
      <c r="AM43" s="136"/>
      <c r="AN43" s="136"/>
      <c r="AO43" s="145"/>
      <c r="AP43" s="145"/>
      <c r="AQ43" s="146"/>
      <c r="AR43" s="146">
        <v>18</v>
      </c>
      <c r="AS43" s="146">
        <v>18</v>
      </c>
      <c r="AT43" s="157"/>
      <c r="AU43" s="157"/>
      <c r="AV43" s="148"/>
      <c r="AW43" s="146"/>
      <c r="AX43" s="147">
        <v>36</v>
      </c>
      <c r="AY43" s="149"/>
      <c r="AZ43" s="36"/>
      <c r="BA43" s="36"/>
      <c r="BB43" s="36"/>
      <c r="BC43" s="36"/>
      <c r="BD43" s="36"/>
      <c r="BE43" s="16"/>
    </row>
    <row r="44" spans="1:57" ht="21" customHeight="1">
      <c r="A44" s="188"/>
      <c r="B44" s="215" t="s">
        <v>57</v>
      </c>
      <c r="C44" s="186" t="s">
        <v>202</v>
      </c>
      <c r="D44" s="38"/>
      <c r="E44" s="136"/>
      <c r="F44" s="136"/>
      <c r="G44" s="136"/>
      <c r="H44" s="136"/>
      <c r="I44" s="136"/>
      <c r="J44" s="136"/>
      <c r="K44" s="145"/>
      <c r="L44" s="145"/>
      <c r="M44" s="145"/>
      <c r="N44" s="145"/>
      <c r="O44" s="145"/>
      <c r="P44" s="145"/>
      <c r="Q44" s="145"/>
      <c r="R44" s="145"/>
      <c r="S44" s="157"/>
      <c r="T44" s="145"/>
      <c r="U44" s="145"/>
      <c r="V44" s="160"/>
      <c r="W44" s="147">
        <f t="shared" si="2"/>
        <v>0</v>
      </c>
      <c r="X44" s="249" t="s">
        <v>65</v>
      </c>
      <c r="Y44" s="145"/>
      <c r="Z44" s="145"/>
      <c r="AA44" s="145"/>
      <c r="AB44" s="145"/>
      <c r="AC44" s="145"/>
      <c r="AD44" s="145"/>
      <c r="AE44" s="162"/>
      <c r="AF44" s="162"/>
      <c r="AG44" s="162"/>
      <c r="AH44" s="162"/>
      <c r="AI44" s="162"/>
      <c r="AJ44" s="145"/>
      <c r="AK44" s="145"/>
      <c r="AL44" s="145"/>
      <c r="AM44" s="136"/>
      <c r="AN44" s="136"/>
      <c r="AO44" s="145"/>
      <c r="AP44" s="145"/>
      <c r="AQ44" s="148"/>
      <c r="AR44" s="145"/>
      <c r="AS44" s="146"/>
      <c r="AT44" s="157"/>
      <c r="AU44" s="157"/>
      <c r="AV44" s="161"/>
      <c r="AW44" s="162"/>
      <c r="AX44" s="149"/>
      <c r="AY44" s="149"/>
      <c r="AZ44" s="36"/>
      <c r="BA44" s="36"/>
      <c r="BB44" s="36"/>
      <c r="BC44" s="36"/>
      <c r="BD44" s="36"/>
      <c r="BE44" s="16"/>
    </row>
    <row r="45" spans="1:57" ht="21" customHeight="1">
      <c r="A45" s="188"/>
      <c r="B45" s="216"/>
      <c r="C45" s="187"/>
      <c r="D45" s="38"/>
      <c r="E45" s="5"/>
      <c r="F45" s="136"/>
      <c r="G45" s="136"/>
      <c r="H45" s="136"/>
      <c r="I45" s="136"/>
      <c r="J45" s="136"/>
      <c r="K45" s="145"/>
      <c r="L45" s="145"/>
      <c r="M45" s="145"/>
      <c r="N45" s="145"/>
      <c r="O45" s="145"/>
      <c r="P45" s="145"/>
      <c r="Q45" s="145"/>
      <c r="R45" s="145"/>
      <c r="S45" s="157"/>
      <c r="T45" s="145"/>
      <c r="U45" s="145"/>
      <c r="V45" s="160"/>
      <c r="W45" s="147">
        <f t="shared" si="2"/>
        <v>0</v>
      </c>
      <c r="X45" s="250"/>
      <c r="Y45" s="4"/>
      <c r="Z45" s="4"/>
      <c r="AA45" s="4"/>
      <c r="AB45" s="4"/>
      <c r="AC45" s="4"/>
      <c r="AD45" s="4"/>
      <c r="AE45" s="122"/>
      <c r="AF45" s="122"/>
      <c r="AG45" s="122"/>
      <c r="AH45" s="122"/>
      <c r="AI45" s="122"/>
      <c r="AJ45" s="4"/>
      <c r="AK45" s="4"/>
      <c r="AL45" s="4"/>
      <c r="AM45" s="5"/>
      <c r="AN45" s="5"/>
      <c r="AO45" s="4"/>
      <c r="AP45" s="4"/>
      <c r="AQ45" s="4"/>
      <c r="AR45" s="4"/>
      <c r="AS45" s="15"/>
      <c r="AT45" s="42"/>
      <c r="AU45" s="42"/>
      <c r="AV45" s="88"/>
      <c r="AW45" s="122"/>
      <c r="AX45" s="36"/>
      <c r="AY45" s="36"/>
      <c r="AZ45" s="36"/>
      <c r="BA45" s="36"/>
      <c r="BB45" s="36"/>
      <c r="BC45" s="36"/>
      <c r="BD45" s="36"/>
      <c r="BE45" s="16"/>
    </row>
    <row r="46" spans="1:57" ht="21" customHeight="1">
      <c r="A46" s="188"/>
      <c r="B46" s="181" t="s">
        <v>203</v>
      </c>
      <c r="C46" s="236" t="s">
        <v>204</v>
      </c>
      <c r="D46" s="222" t="s">
        <v>206</v>
      </c>
      <c r="E46" s="5"/>
      <c r="F46" s="145">
        <v>6</v>
      </c>
      <c r="G46" s="145">
        <v>6</v>
      </c>
      <c r="H46" s="145">
        <v>6</v>
      </c>
      <c r="I46" s="145">
        <v>6</v>
      </c>
      <c r="J46" s="145">
        <v>6</v>
      </c>
      <c r="K46" s="145">
        <v>6</v>
      </c>
      <c r="L46" s="145">
        <v>6</v>
      </c>
      <c r="M46" s="145">
        <v>6</v>
      </c>
      <c r="N46" s="145">
        <v>6</v>
      </c>
      <c r="O46" s="145">
        <v>8</v>
      </c>
      <c r="P46" s="145">
        <v>8</v>
      </c>
      <c r="Q46" s="145"/>
      <c r="R46" s="145"/>
      <c r="S46" s="4"/>
      <c r="T46" s="4"/>
      <c r="U46" s="4"/>
      <c r="V46" s="15"/>
      <c r="W46" s="147">
        <f t="shared" si="2"/>
        <v>70</v>
      </c>
      <c r="X46" s="4"/>
      <c r="Y46" s="4"/>
      <c r="Z46" s="4"/>
      <c r="AA46" s="4"/>
      <c r="AB46" s="4"/>
      <c r="AC46" s="4"/>
      <c r="AD46" s="4"/>
      <c r="AE46" s="122"/>
      <c r="AF46" s="122"/>
      <c r="AG46" s="122"/>
      <c r="AH46" s="122"/>
      <c r="AI46" s="122"/>
      <c r="AJ46" s="4"/>
      <c r="AK46" s="4"/>
      <c r="AL46" s="4"/>
      <c r="AM46" s="5"/>
      <c r="AN46" s="5"/>
      <c r="AO46" s="4"/>
      <c r="AP46" s="4"/>
      <c r="AQ46" s="4"/>
      <c r="AR46" s="4"/>
      <c r="AS46" s="15"/>
      <c r="AT46" s="42"/>
      <c r="AU46" s="42"/>
      <c r="AV46" s="88"/>
      <c r="AW46" s="122"/>
      <c r="AX46" s="36"/>
      <c r="AY46" s="36"/>
      <c r="AZ46" s="36"/>
      <c r="BA46" s="36"/>
      <c r="BB46" s="36"/>
      <c r="BC46" s="36"/>
      <c r="BD46" s="36"/>
      <c r="BE46" s="16"/>
    </row>
    <row r="47" spans="1:57" ht="21" customHeight="1">
      <c r="A47" s="188"/>
      <c r="B47" s="182"/>
      <c r="C47" s="236"/>
      <c r="D47" s="223"/>
      <c r="E47" s="5"/>
      <c r="F47" s="136">
        <f>F46/2</f>
        <v>3</v>
      </c>
      <c r="G47" s="136">
        <f aca="true" t="shared" si="16" ref="G47:P47">G46/2</f>
        <v>3</v>
      </c>
      <c r="H47" s="136">
        <f t="shared" si="16"/>
        <v>3</v>
      </c>
      <c r="I47" s="136">
        <f t="shared" si="16"/>
        <v>3</v>
      </c>
      <c r="J47" s="136">
        <f t="shared" si="16"/>
        <v>3</v>
      </c>
      <c r="K47" s="136">
        <f t="shared" si="16"/>
        <v>3</v>
      </c>
      <c r="L47" s="136">
        <f t="shared" si="16"/>
        <v>3</v>
      </c>
      <c r="M47" s="136">
        <f t="shared" si="16"/>
        <v>3</v>
      </c>
      <c r="N47" s="136">
        <f t="shared" si="16"/>
        <v>3</v>
      </c>
      <c r="O47" s="136">
        <f t="shared" si="16"/>
        <v>4</v>
      </c>
      <c r="P47" s="136">
        <f t="shared" si="16"/>
        <v>4</v>
      </c>
      <c r="Q47" s="145"/>
      <c r="R47" s="145"/>
      <c r="S47" s="4"/>
      <c r="T47" s="4"/>
      <c r="U47" s="4"/>
      <c r="V47" s="15"/>
      <c r="W47" s="147">
        <f t="shared" si="2"/>
        <v>35</v>
      </c>
      <c r="X47" s="4"/>
      <c r="Y47" s="4"/>
      <c r="Z47" s="4"/>
      <c r="AA47" s="4"/>
      <c r="AB47" s="4"/>
      <c r="AC47" s="4"/>
      <c r="AD47" s="4"/>
      <c r="AE47" s="122"/>
      <c r="AF47" s="122"/>
      <c r="AG47" s="122"/>
      <c r="AH47" s="122"/>
      <c r="AI47" s="122"/>
      <c r="AJ47" s="4"/>
      <c r="AK47" s="4"/>
      <c r="AL47" s="4"/>
      <c r="AM47" s="5"/>
      <c r="AN47" s="5"/>
      <c r="AO47" s="4"/>
      <c r="AP47" s="4"/>
      <c r="AQ47" s="4"/>
      <c r="AR47" s="4"/>
      <c r="AS47" s="15"/>
      <c r="AT47" s="42"/>
      <c r="AU47" s="42"/>
      <c r="AV47" s="88"/>
      <c r="AW47" s="122"/>
      <c r="AX47" s="36"/>
      <c r="AY47" s="36"/>
      <c r="AZ47" s="36"/>
      <c r="BA47" s="36"/>
      <c r="BB47" s="36"/>
      <c r="BC47" s="36"/>
      <c r="BD47" s="36"/>
      <c r="BE47" s="16"/>
    </row>
    <row r="48" spans="1:57" ht="21" customHeight="1">
      <c r="A48" s="188"/>
      <c r="B48" s="144" t="s">
        <v>205</v>
      </c>
      <c r="C48" s="39"/>
      <c r="D48" s="143" t="s">
        <v>207</v>
      </c>
      <c r="E48" s="5"/>
      <c r="F48" s="136"/>
      <c r="G48" s="136"/>
      <c r="H48" s="136"/>
      <c r="I48" s="136"/>
      <c r="J48" s="136"/>
      <c r="K48" s="145"/>
      <c r="L48" s="145"/>
      <c r="M48" s="145"/>
      <c r="N48" s="145"/>
      <c r="O48" s="145"/>
      <c r="P48" s="145"/>
      <c r="Q48" s="145"/>
      <c r="R48" s="145"/>
      <c r="S48" s="4">
        <v>12</v>
      </c>
      <c r="T48" s="4">
        <v>36</v>
      </c>
      <c r="U48" s="4">
        <v>36</v>
      </c>
      <c r="V48" s="15">
        <v>24</v>
      </c>
      <c r="W48" s="13"/>
      <c r="X48" s="4"/>
      <c r="Y48" s="4"/>
      <c r="Z48" s="4"/>
      <c r="AA48" s="4"/>
      <c r="AB48" s="4"/>
      <c r="AC48" s="4"/>
      <c r="AD48" s="4"/>
      <c r="AE48" s="122"/>
      <c r="AF48" s="122"/>
      <c r="AG48" s="122"/>
      <c r="AH48" s="122"/>
      <c r="AI48" s="122"/>
      <c r="AJ48" s="4"/>
      <c r="AK48" s="4"/>
      <c r="AL48" s="4"/>
      <c r="AM48" s="5"/>
      <c r="AN48" s="5"/>
      <c r="AO48" s="4"/>
      <c r="AP48" s="4"/>
      <c r="AQ48" s="4"/>
      <c r="AR48" s="4"/>
      <c r="AS48" s="15"/>
      <c r="AT48" s="42"/>
      <c r="AU48" s="42"/>
      <c r="AV48" s="88"/>
      <c r="AW48" s="122"/>
      <c r="AX48" s="170"/>
      <c r="AY48" s="36"/>
      <c r="AZ48" s="36"/>
      <c r="BA48" s="36"/>
      <c r="BB48" s="36"/>
      <c r="BC48" s="36"/>
      <c r="BD48" s="36"/>
      <c r="BE48" s="16"/>
    </row>
    <row r="49" spans="1:57" ht="19.5" customHeight="1">
      <c r="A49" s="188"/>
      <c r="B49" s="237" t="s">
        <v>107</v>
      </c>
      <c r="C49" s="237"/>
      <c r="D49" s="237"/>
      <c r="E49" s="4">
        <f>E46+E41+E39+E33+E31+E23+E13+E11+E9</f>
        <v>12</v>
      </c>
      <c r="F49" s="4">
        <f aca="true" t="shared" si="17" ref="F49:Q49">F46+F41+F39+F33+F31+F23+F13+F11+F9</f>
        <v>36</v>
      </c>
      <c r="G49" s="4">
        <f t="shared" si="17"/>
        <v>36</v>
      </c>
      <c r="H49" s="4">
        <f t="shared" si="17"/>
        <v>36</v>
      </c>
      <c r="I49" s="4">
        <f t="shared" si="17"/>
        <v>36</v>
      </c>
      <c r="J49" s="4">
        <f t="shared" si="17"/>
        <v>36</v>
      </c>
      <c r="K49" s="4">
        <f t="shared" si="17"/>
        <v>36</v>
      </c>
      <c r="L49" s="4">
        <f t="shared" si="17"/>
        <v>36</v>
      </c>
      <c r="M49" s="4">
        <f t="shared" si="17"/>
        <v>36</v>
      </c>
      <c r="N49" s="4">
        <f t="shared" si="17"/>
        <v>36</v>
      </c>
      <c r="O49" s="4">
        <f t="shared" si="17"/>
        <v>36</v>
      </c>
      <c r="P49" s="4">
        <f t="shared" si="17"/>
        <v>36</v>
      </c>
      <c r="Q49" s="4">
        <f t="shared" si="17"/>
        <v>24</v>
      </c>
      <c r="R49" s="4">
        <v>36</v>
      </c>
      <c r="S49" s="4">
        <v>36</v>
      </c>
      <c r="T49" s="4">
        <v>36</v>
      </c>
      <c r="U49" s="4">
        <v>36</v>
      </c>
      <c r="V49" s="4">
        <v>24</v>
      </c>
      <c r="W49" s="13">
        <f>W46+W41+W39+W33+W31+W23+W13+W11+W9</f>
        <v>432</v>
      </c>
      <c r="X49" s="4">
        <v>12</v>
      </c>
      <c r="Y49" s="4">
        <f>Y41+Y39+Y33+Y27+Y25+Y21+Y19+Y13+Y11</f>
        <v>36</v>
      </c>
      <c r="Z49" s="4">
        <f aca="true" t="shared" si="18" ref="Z49:AQ49">Z41+Z39+Z33+Z27+Z25+Z21+Z19+Z13+Z11</f>
        <v>36</v>
      </c>
      <c r="AA49" s="4">
        <f t="shared" si="18"/>
        <v>36</v>
      </c>
      <c r="AB49" s="4">
        <f t="shared" si="18"/>
        <v>36</v>
      </c>
      <c r="AC49" s="4">
        <f t="shared" si="18"/>
        <v>36</v>
      </c>
      <c r="AD49" s="4">
        <f t="shared" si="18"/>
        <v>36</v>
      </c>
      <c r="AE49" s="122">
        <f t="shared" si="18"/>
        <v>36</v>
      </c>
      <c r="AF49" s="122">
        <f t="shared" si="18"/>
        <v>36</v>
      </c>
      <c r="AG49" s="122">
        <f t="shared" si="18"/>
        <v>36</v>
      </c>
      <c r="AH49" s="122">
        <f t="shared" si="18"/>
        <v>36</v>
      </c>
      <c r="AI49" s="122">
        <f t="shared" si="18"/>
        <v>36</v>
      </c>
      <c r="AJ49" s="4">
        <f t="shared" si="18"/>
        <v>36</v>
      </c>
      <c r="AK49" s="4">
        <f t="shared" si="18"/>
        <v>36</v>
      </c>
      <c r="AL49" s="4">
        <f t="shared" si="18"/>
        <v>36</v>
      </c>
      <c r="AM49" s="4">
        <f t="shared" si="18"/>
        <v>36</v>
      </c>
      <c r="AN49" s="4">
        <f t="shared" si="18"/>
        <v>36</v>
      </c>
      <c r="AO49" s="4">
        <f t="shared" si="18"/>
        <v>36</v>
      </c>
      <c r="AP49" s="4">
        <f t="shared" si="18"/>
        <v>36</v>
      </c>
      <c r="AQ49" s="4">
        <f t="shared" si="18"/>
        <v>36</v>
      </c>
      <c r="AR49" s="4">
        <f>SUM(AR11:AR43)</f>
        <v>18</v>
      </c>
      <c r="AS49" s="4">
        <f>SUM(AS11:AS43)</f>
        <v>36</v>
      </c>
      <c r="AT49" s="4">
        <f>SUM(AT11:AT43)</f>
        <v>36</v>
      </c>
      <c r="AU49" s="4">
        <v>36</v>
      </c>
      <c r="AV49" s="122">
        <f>SUM(AV11:AV43)</f>
        <v>36</v>
      </c>
      <c r="AW49" s="122">
        <f>SUM(AW9:AW43)</f>
        <v>18</v>
      </c>
      <c r="AX49" s="170">
        <f>AX41+AX39+AX33+AX27+AX25+AX21+AX19+AX13+AX11</f>
        <v>684</v>
      </c>
      <c r="AY49" s="36"/>
      <c r="AZ49" s="36"/>
      <c r="BA49" s="36"/>
      <c r="BB49" s="36"/>
      <c r="BC49" s="36"/>
      <c r="BD49" s="36"/>
      <c r="BE49" s="16"/>
    </row>
    <row r="50" spans="1:57" ht="15.75">
      <c r="A50" s="188"/>
      <c r="B50" s="239"/>
      <c r="C50" s="239"/>
      <c r="D50" s="239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3"/>
      <c r="Q50" s="163"/>
      <c r="R50" s="16"/>
      <c r="S50" s="16"/>
      <c r="T50" s="16"/>
      <c r="U50" s="16"/>
      <c r="V50" s="16"/>
      <c r="W50" s="16"/>
      <c r="X50" s="16" t="s">
        <v>193</v>
      </c>
      <c r="Y50" s="16"/>
      <c r="Z50" s="16"/>
      <c r="AA50" s="16"/>
      <c r="AB50" s="16"/>
      <c r="AC50" s="16"/>
      <c r="AD50" s="16"/>
      <c r="AE50" s="88"/>
      <c r="AF50" s="88"/>
      <c r="AG50" s="88"/>
      <c r="AH50" s="88"/>
      <c r="AI50" s="88"/>
      <c r="AJ50" s="16"/>
      <c r="AK50" s="16"/>
      <c r="AL50" s="16"/>
      <c r="AM50" s="16"/>
      <c r="AN50" s="16"/>
      <c r="AO50" s="16"/>
      <c r="AP50" s="16"/>
      <c r="AQ50" s="16"/>
      <c r="AR50" s="16" t="s">
        <v>23</v>
      </c>
      <c r="AS50" s="40"/>
      <c r="AT50" s="16"/>
      <c r="AU50" s="16"/>
      <c r="AV50" s="16"/>
      <c r="AW50" s="16" t="s">
        <v>23</v>
      </c>
      <c r="AX50" s="16"/>
      <c r="AY50" s="16"/>
      <c r="AZ50" s="16"/>
      <c r="BA50" s="16"/>
      <c r="BB50" s="16"/>
      <c r="BC50" s="16"/>
      <c r="BD50" s="16"/>
      <c r="BE50" s="16"/>
    </row>
    <row r="51" spans="1:57" ht="15">
      <c r="A51" s="188"/>
      <c r="B51" s="238" t="s">
        <v>108</v>
      </c>
      <c r="C51" s="238"/>
      <c r="D51" s="238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60"/>
      <c r="W51" s="160"/>
      <c r="X51" s="157"/>
      <c r="Y51" s="157"/>
      <c r="Z51" s="157"/>
      <c r="AA51" s="157"/>
      <c r="AB51" s="157"/>
      <c r="AC51" s="157"/>
      <c r="AD51" s="157"/>
      <c r="AE51" s="160"/>
      <c r="AF51" s="160"/>
      <c r="AG51" s="160"/>
      <c r="AH51" s="160"/>
      <c r="AI51" s="160"/>
      <c r="AJ51" s="157"/>
      <c r="AK51" s="157"/>
      <c r="AL51" s="157"/>
      <c r="AM51" s="157"/>
      <c r="AN51" s="157"/>
      <c r="AO51" s="157"/>
      <c r="AP51" s="157"/>
      <c r="AQ51" s="160"/>
      <c r="AR51" s="157"/>
      <c r="AS51" s="157"/>
      <c r="AT51" s="157"/>
      <c r="AU51" s="157"/>
      <c r="AV51" s="160"/>
      <c r="AW51" s="160"/>
      <c r="AX51" s="157"/>
      <c r="AY51" s="157"/>
      <c r="AZ51" s="157"/>
      <c r="BA51" s="157"/>
      <c r="BB51" s="157"/>
      <c r="BC51" s="157"/>
      <c r="BD51" s="157"/>
      <c r="BE51" s="157"/>
    </row>
    <row r="52" spans="1:57" ht="15">
      <c r="A52" s="188"/>
      <c r="B52" s="239" t="s">
        <v>109</v>
      </c>
      <c r="C52" s="239"/>
      <c r="D52" s="239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60"/>
      <c r="W52" s="160"/>
      <c r="X52" s="157"/>
      <c r="Y52" s="157"/>
      <c r="Z52" s="157"/>
      <c r="AA52" s="157"/>
      <c r="AB52" s="157"/>
      <c r="AC52" s="157"/>
      <c r="AD52" s="157"/>
      <c r="AE52" s="160"/>
      <c r="AF52" s="160"/>
      <c r="AG52" s="160"/>
      <c r="AH52" s="160"/>
      <c r="AI52" s="160"/>
      <c r="AJ52" s="157"/>
      <c r="AK52" s="157"/>
      <c r="AL52" s="157"/>
      <c r="AM52" s="157"/>
      <c r="AN52" s="157"/>
      <c r="AO52" s="157"/>
      <c r="AP52" s="157"/>
      <c r="AQ52" s="160"/>
      <c r="AR52" s="157"/>
      <c r="AS52" s="157"/>
      <c r="AT52" s="157"/>
      <c r="AU52" s="157"/>
      <c r="AV52" s="160"/>
      <c r="AW52" s="160"/>
      <c r="AX52" s="157"/>
      <c r="AY52" s="157"/>
      <c r="AZ52" s="157"/>
      <c r="BA52" s="157"/>
      <c r="BB52" s="157"/>
      <c r="BC52" s="157"/>
      <c r="BD52" s="157"/>
      <c r="BE52" s="157"/>
    </row>
  </sheetData>
  <sheetProtection/>
  <mergeCells count="74">
    <mergeCell ref="X44:X45"/>
    <mergeCell ref="B21:B22"/>
    <mergeCell ref="AF2:AH2"/>
    <mergeCell ref="AW2:AZ2"/>
    <mergeCell ref="F2:H2"/>
    <mergeCell ref="J2:M2"/>
    <mergeCell ref="O2:Q2"/>
    <mergeCell ref="S2:U2"/>
    <mergeCell ref="Y2:Z2"/>
    <mergeCell ref="AB2:AD2"/>
    <mergeCell ref="AJ2:AL2"/>
    <mergeCell ref="B25:B26"/>
    <mergeCell ref="B17:B18"/>
    <mergeCell ref="C37:C38"/>
    <mergeCell ref="B37:B38"/>
    <mergeCell ref="B11:B12"/>
    <mergeCell ref="B23:B24"/>
    <mergeCell ref="B27:B28"/>
    <mergeCell ref="B29:B30"/>
    <mergeCell ref="C13:C14"/>
    <mergeCell ref="A2:A6"/>
    <mergeCell ref="B2:B6"/>
    <mergeCell ref="B19:B20"/>
    <mergeCell ref="B13:B14"/>
    <mergeCell ref="B7:B8"/>
    <mergeCell ref="B9:B10"/>
    <mergeCell ref="E3:BD3"/>
    <mergeCell ref="E5:BD5"/>
    <mergeCell ref="C19:C20"/>
    <mergeCell ref="C11:C12"/>
    <mergeCell ref="C17:C18"/>
    <mergeCell ref="D11:D12"/>
    <mergeCell ref="D13:D14"/>
    <mergeCell ref="D19:D20"/>
    <mergeCell ref="D9:D10"/>
    <mergeCell ref="D2:D6"/>
    <mergeCell ref="E1:BE1"/>
    <mergeCell ref="D25:D26"/>
    <mergeCell ref="B31:B32"/>
    <mergeCell ref="C31:C32"/>
    <mergeCell ref="D31:D32"/>
    <mergeCell ref="C2:C6"/>
    <mergeCell ref="C25:C26"/>
    <mergeCell ref="C7:C8"/>
    <mergeCell ref="C9:C10"/>
    <mergeCell ref="C21:C22"/>
    <mergeCell ref="D33:D34"/>
    <mergeCell ref="C23:C24"/>
    <mergeCell ref="B15:B16"/>
    <mergeCell ref="BB2:BD2"/>
    <mergeCell ref="C29:C30"/>
    <mergeCell ref="B33:B34"/>
    <mergeCell ref="D21:D22"/>
    <mergeCell ref="D23:D24"/>
    <mergeCell ref="D27:D28"/>
    <mergeCell ref="C27:C28"/>
    <mergeCell ref="B49:D49"/>
    <mergeCell ref="B51:D51"/>
    <mergeCell ref="A7:A52"/>
    <mergeCell ref="B39:B40"/>
    <mergeCell ref="C39:C40"/>
    <mergeCell ref="D39:D40"/>
    <mergeCell ref="B50:D50"/>
    <mergeCell ref="B52:D52"/>
    <mergeCell ref="C33:C34"/>
    <mergeCell ref="C15:C16"/>
    <mergeCell ref="D46:D47"/>
    <mergeCell ref="B41:B42"/>
    <mergeCell ref="C41:C42"/>
    <mergeCell ref="D41:D42"/>
    <mergeCell ref="B44:B45"/>
    <mergeCell ref="C44:C45"/>
    <mergeCell ref="B46:B47"/>
    <mergeCell ref="C46:C47"/>
  </mergeCells>
  <printOptions/>
  <pageMargins left="0.3937007874015748" right="0.3937007874015748" top="0.3937007874015748" bottom="0.3937007874015748" header="0.3937007874015748" footer="0.3937007874015748"/>
  <pageSetup fitToHeight="2" fitToWidth="2" horizontalDpi="180" verticalDpi="180" orientation="portrait" paperSize="9" scale="55" r:id="rId1"/>
  <rowBreaks count="1" manualBreakCount="1">
    <brk id="28" max="255" man="1"/>
  </rowBreaks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685"/>
  <sheetViews>
    <sheetView zoomScale="70" zoomScaleNormal="70" zoomScalePageLayoutView="0" workbookViewId="0" topLeftCell="A1">
      <pane xSplit="4" ySplit="6" topLeftCell="W2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BE35"/>
    </sheetView>
  </sheetViews>
  <sheetFormatPr defaultColWidth="9.140625" defaultRowHeight="15"/>
  <cols>
    <col min="1" max="1" width="4.7109375" style="8" customWidth="1"/>
    <col min="2" max="2" width="11.57421875" style="8" customWidth="1"/>
    <col min="3" max="3" width="58.421875" style="49" customWidth="1"/>
    <col min="4" max="4" width="9.8515625" style="8" customWidth="1"/>
    <col min="5" max="21" width="4.7109375" style="8" customWidth="1"/>
    <col min="22" max="22" width="4.7109375" style="60" customWidth="1"/>
    <col min="23" max="57" width="4.7109375" style="8" customWidth="1"/>
    <col min="58" max="58" width="6.421875" style="8" customWidth="1"/>
    <col min="59" max="16384" width="9.140625" style="8" customWidth="1"/>
  </cols>
  <sheetData>
    <row r="1" spans="1:58" ht="18.75">
      <c r="A1" s="138"/>
      <c r="B1" s="138"/>
      <c r="C1" s="21"/>
      <c r="D1" s="138"/>
      <c r="E1" s="241" t="s">
        <v>195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48"/>
    </row>
    <row r="2" spans="1:58" s="49" customFormat="1" ht="93.75" customHeight="1">
      <c r="A2" s="188" t="s">
        <v>0</v>
      </c>
      <c r="B2" s="188" t="s">
        <v>1</v>
      </c>
      <c r="C2" s="186" t="s">
        <v>2</v>
      </c>
      <c r="D2" s="188" t="s">
        <v>3</v>
      </c>
      <c r="E2" s="107" t="s">
        <v>115</v>
      </c>
      <c r="F2" s="251" t="s">
        <v>4</v>
      </c>
      <c r="G2" s="251"/>
      <c r="H2" s="251"/>
      <c r="I2" s="139" t="s">
        <v>149</v>
      </c>
      <c r="J2" s="251" t="s">
        <v>5</v>
      </c>
      <c r="K2" s="251"/>
      <c r="L2" s="251"/>
      <c r="M2" s="251"/>
      <c r="N2" s="107" t="s">
        <v>150</v>
      </c>
      <c r="O2" s="185" t="s">
        <v>6</v>
      </c>
      <c r="P2" s="185"/>
      <c r="Q2" s="185"/>
      <c r="R2" s="107" t="s">
        <v>190</v>
      </c>
      <c r="S2" s="185" t="s">
        <v>7</v>
      </c>
      <c r="T2" s="185"/>
      <c r="U2" s="185"/>
      <c r="V2" s="169" t="s">
        <v>151</v>
      </c>
      <c r="W2" s="107" t="s">
        <v>152</v>
      </c>
      <c r="X2" s="107" t="s">
        <v>153</v>
      </c>
      <c r="Y2" s="247" t="s">
        <v>8</v>
      </c>
      <c r="Z2" s="252"/>
      <c r="AA2" s="107" t="s">
        <v>154</v>
      </c>
      <c r="AB2" s="185" t="s">
        <v>9</v>
      </c>
      <c r="AC2" s="176"/>
      <c r="AD2" s="176"/>
      <c r="AE2" s="107" t="s">
        <v>155</v>
      </c>
      <c r="AF2" s="185" t="s">
        <v>10</v>
      </c>
      <c r="AG2" s="185"/>
      <c r="AH2" s="185"/>
      <c r="AI2" s="107" t="s">
        <v>156</v>
      </c>
      <c r="AJ2" s="247" t="s">
        <v>11</v>
      </c>
      <c r="AK2" s="248"/>
      <c r="AL2" s="248"/>
      <c r="AM2" s="140" t="s">
        <v>157</v>
      </c>
      <c r="AN2" s="140" t="s">
        <v>158</v>
      </c>
      <c r="AO2" s="140" t="s">
        <v>159</v>
      </c>
      <c r="AP2" s="140" t="s">
        <v>160</v>
      </c>
      <c r="AQ2" s="140" t="s">
        <v>161</v>
      </c>
      <c r="AR2" s="140" t="s">
        <v>162</v>
      </c>
      <c r="AS2" s="140" t="s">
        <v>163</v>
      </c>
      <c r="AT2" s="140" t="s">
        <v>164</v>
      </c>
      <c r="AU2" s="140" t="s">
        <v>165</v>
      </c>
      <c r="AV2" s="140" t="s">
        <v>166</v>
      </c>
      <c r="AW2" s="240" t="s">
        <v>110</v>
      </c>
      <c r="AX2" s="240"/>
      <c r="AY2" s="240"/>
      <c r="AZ2" s="240"/>
      <c r="BA2" s="140" t="s">
        <v>167</v>
      </c>
      <c r="BB2" s="240" t="s">
        <v>12</v>
      </c>
      <c r="BC2" s="240"/>
      <c r="BD2" s="240"/>
      <c r="BE2" s="140" t="s">
        <v>168</v>
      </c>
      <c r="BF2" s="47" t="s">
        <v>13</v>
      </c>
    </row>
    <row r="3" spans="1:58" ht="15.75">
      <c r="A3" s="188"/>
      <c r="B3" s="188"/>
      <c r="C3" s="261"/>
      <c r="D3" s="188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50"/>
      <c r="BF3" s="51"/>
    </row>
    <row r="4" spans="1:58" ht="15.75">
      <c r="A4" s="188"/>
      <c r="B4" s="188"/>
      <c r="C4" s="261"/>
      <c r="D4" s="188"/>
      <c r="E4" s="94">
        <v>35</v>
      </c>
      <c r="F4" s="94">
        <v>36</v>
      </c>
      <c r="G4" s="94">
        <v>37</v>
      </c>
      <c r="H4" s="94">
        <v>38</v>
      </c>
      <c r="I4" s="94">
        <v>39</v>
      </c>
      <c r="J4" s="141">
        <v>40</v>
      </c>
      <c r="K4" s="4">
        <v>41</v>
      </c>
      <c r="L4" s="4">
        <v>42</v>
      </c>
      <c r="M4" s="4">
        <v>43</v>
      </c>
      <c r="N4" s="4">
        <v>44</v>
      </c>
      <c r="O4" s="4">
        <v>45</v>
      </c>
      <c r="P4" s="4">
        <v>46</v>
      </c>
      <c r="Q4" s="4">
        <v>47</v>
      </c>
      <c r="R4" s="4">
        <v>48</v>
      </c>
      <c r="S4" s="4">
        <v>49</v>
      </c>
      <c r="T4" s="4">
        <v>50</v>
      </c>
      <c r="U4" s="4">
        <v>51</v>
      </c>
      <c r="V4" s="122">
        <v>52</v>
      </c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>
        <v>6</v>
      </c>
      <c r="AC4" s="4">
        <v>7</v>
      </c>
      <c r="AD4" s="4">
        <v>8</v>
      </c>
      <c r="AE4" s="4">
        <v>9</v>
      </c>
      <c r="AF4" s="4">
        <v>10</v>
      </c>
      <c r="AG4" s="4">
        <v>11</v>
      </c>
      <c r="AH4" s="4">
        <v>12</v>
      </c>
      <c r="AI4" s="4">
        <v>13</v>
      </c>
      <c r="AJ4" s="4">
        <v>14</v>
      </c>
      <c r="AK4" s="4">
        <v>15</v>
      </c>
      <c r="AL4" s="15">
        <v>16</v>
      </c>
      <c r="AM4" s="15">
        <v>17</v>
      </c>
      <c r="AN4" s="15">
        <v>18</v>
      </c>
      <c r="AO4" s="15">
        <v>19</v>
      </c>
      <c r="AP4" s="15">
        <v>20</v>
      </c>
      <c r="AQ4" s="15">
        <v>21</v>
      </c>
      <c r="AR4" s="15">
        <v>22</v>
      </c>
      <c r="AS4" s="15">
        <v>23</v>
      </c>
      <c r="AT4" s="15">
        <v>24</v>
      </c>
      <c r="AU4" s="15">
        <v>25</v>
      </c>
      <c r="AV4" s="15">
        <v>26</v>
      </c>
      <c r="AW4" s="15">
        <v>27</v>
      </c>
      <c r="AX4" s="15">
        <v>28</v>
      </c>
      <c r="AY4" s="15">
        <v>29</v>
      </c>
      <c r="AZ4" s="15">
        <v>30</v>
      </c>
      <c r="BA4" s="15">
        <v>31</v>
      </c>
      <c r="BB4" s="15">
        <v>32</v>
      </c>
      <c r="BC4" s="15">
        <v>33</v>
      </c>
      <c r="BD4" s="15">
        <v>34</v>
      </c>
      <c r="BE4" s="50"/>
      <c r="BF4" s="51"/>
    </row>
    <row r="5" spans="1:58" ht="15.75">
      <c r="A5" s="188"/>
      <c r="B5" s="188"/>
      <c r="C5" s="261"/>
      <c r="D5" s="188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50"/>
      <c r="BF5" s="51"/>
    </row>
    <row r="6" spans="1:58" ht="15.75">
      <c r="A6" s="188"/>
      <c r="B6" s="188"/>
      <c r="C6" s="187"/>
      <c r="D6" s="188"/>
      <c r="E6" s="94">
        <v>1</v>
      </c>
      <c r="F6" s="94">
        <v>2</v>
      </c>
      <c r="G6" s="94">
        <v>3</v>
      </c>
      <c r="H6" s="94">
        <v>4</v>
      </c>
      <c r="I6" s="94">
        <v>5</v>
      </c>
      <c r="J6" s="94">
        <v>6</v>
      </c>
      <c r="K6" s="94">
        <v>7</v>
      </c>
      <c r="L6" s="94">
        <v>8</v>
      </c>
      <c r="M6" s="94">
        <v>9</v>
      </c>
      <c r="N6" s="94">
        <v>10</v>
      </c>
      <c r="O6" s="94">
        <v>11</v>
      </c>
      <c r="P6" s="94">
        <v>12</v>
      </c>
      <c r="Q6" s="94">
        <v>13</v>
      </c>
      <c r="R6" s="94">
        <v>14</v>
      </c>
      <c r="S6" s="94">
        <v>15</v>
      </c>
      <c r="T6" s="94">
        <v>16</v>
      </c>
      <c r="U6" s="94">
        <v>17</v>
      </c>
      <c r="V6" s="171">
        <v>18</v>
      </c>
      <c r="W6" s="94">
        <v>19</v>
      </c>
      <c r="X6" s="94">
        <v>20</v>
      </c>
      <c r="Y6" s="94">
        <v>21</v>
      </c>
      <c r="Z6" s="9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4">
        <v>29</v>
      </c>
      <c r="AH6" s="4">
        <v>30</v>
      </c>
      <c r="AI6" s="4">
        <v>31</v>
      </c>
      <c r="AJ6" s="4">
        <v>32</v>
      </c>
      <c r="AK6" s="4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5">
        <v>50</v>
      </c>
      <c r="BC6" s="15">
        <v>51</v>
      </c>
      <c r="BD6" s="15">
        <v>52</v>
      </c>
      <c r="BE6" s="52"/>
      <c r="BF6" s="51"/>
    </row>
    <row r="7" spans="1:58" ht="18" customHeight="1">
      <c r="A7" s="99"/>
      <c r="B7" s="220" t="s">
        <v>26</v>
      </c>
      <c r="C7" s="186" t="s">
        <v>25</v>
      </c>
      <c r="D7" s="17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5"/>
      <c r="V7" s="122"/>
      <c r="W7" s="6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5" t="s">
        <v>131</v>
      </c>
      <c r="AW7" s="15" t="s">
        <v>131</v>
      </c>
      <c r="AX7" s="15" t="s">
        <v>131</v>
      </c>
      <c r="AY7" s="15" t="s">
        <v>131</v>
      </c>
      <c r="AZ7" s="15" t="s">
        <v>131</v>
      </c>
      <c r="BA7" s="15" t="s">
        <v>131</v>
      </c>
      <c r="BB7" s="15" t="s">
        <v>131</v>
      </c>
      <c r="BC7" s="15" t="s">
        <v>131</v>
      </c>
      <c r="BD7" s="15" t="s">
        <v>131</v>
      </c>
      <c r="BE7" s="16"/>
      <c r="BF7" s="53"/>
    </row>
    <row r="8" spans="1:58" ht="18" customHeight="1">
      <c r="A8" s="142"/>
      <c r="B8" s="221"/>
      <c r="C8" s="187"/>
      <c r="D8" s="18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5"/>
      <c r="V8" s="122"/>
      <c r="W8" s="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5"/>
      <c r="AM8" s="15"/>
      <c r="AN8" s="15"/>
      <c r="AO8" s="15"/>
      <c r="AP8" s="16"/>
      <c r="AQ8" s="16"/>
      <c r="AR8" s="16"/>
      <c r="AS8" s="16"/>
      <c r="AT8" s="16"/>
      <c r="AU8" s="16"/>
      <c r="AV8" s="15" t="s">
        <v>131</v>
      </c>
      <c r="AW8" s="15" t="s">
        <v>131</v>
      </c>
      <c r="AX8" s="15" t="s">
        <v>131</v>
      </c>
      <c r="AY8" s="15" t="s">
        <v>131</v>
      </c>
      <c r="AZ8" s="15" t="s">
        <v>131</v>
      </c>
      <c r="BA8" s="15" t="s">
        <v>131</v>
      </c>
      <c r="BB8" s="15" t="s">
        <v>131</v>
      </c>
      <c r="BC8" s="15" t="s">
        <v>131</v>
      </c>
      <c r="BD8" s="15" t="s">
        <v>131</v>
      </c>
      <c r="BE8" s="16"/>
      <c r="BF8" s="53"/>
    </row>
    <row r="9" spans="1:58" ht="12.75" customHeight="1">
      <c r="A9" s="142"/>
      <c r="B9" s="179" t="s">
        <v>28</v>
      </c>
      <c r="C9" s="181" t="s">
        <v>16</v>
      </c>
      <c r="D9" s="179" t="s">
        <v>132</v>
      </c>
      <c r="E9" s="4">
        <v>2</v>
      </c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2</v>
      </c>
      <c r="P9" s="4">
        <v>2</v>
      </c>
      <c r="Q9" s="4"/>
      <c r="R9" s="4">
        <v>2</v>
      </c>
      <c r="S9" s="4">
        <v>2</v>
      </c>
      <c r="T9" s="4"/>
      <c r="U9" s="15"/>
      <c r="V9" s="122">
        <v>28</v>
      </c>
      <c r="W9" s="6"/>
      <c r="X9" s="15"/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5">
        <v>2</v>
      </c>
      <c r="AE9" s="15">
        <v>2</v>
      </c>
      <c r="AF9" s="15"/>
      <c r="AG9" s="15"/>
      <c r="AH9" s="15"/>
      <c r="AI9" s="15"/>
      <c r="AJ9" s="16"/>
      <c r="AK9" s="15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5" t="s">
        <v>131</v>
      </c>
      <c r="AW9" s="15" t="s">
        <v>131</v>
      </c>
      <c r="AX9" s="15" t="s">
        <v>131</v>
      </c>
      <c r="AY9" s="15" t="s">
        <v>131</v>
      </c>
      <c r="AZ9" s="15" t="s">
        <v>131</v>
      </c>
      <c r="BA9" s="15" t="s">
        <v>131</v>
      </c>
      <c r="BB9" s="15" t="s">
        <v>131</v>
      </c>
      <c r="BC9" s="15" t="s">
        <v>131</v>
      </c>
      <c r="BD9" s="15" t="s">
        <v>131</v>
      </c>
      <c r="BE9" s="16"/>
      <c r="BF9" s="53"/>
    </row>
    <row r="10" spans="1:58" s="9" customFormat="1" ht="12.75" customHeight="1">
      <c r="A10" s="142"/>
      <c r="B10" s="180"/>
      <c r="C10" s="182"/>
      <c r="D10" s="18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15"/>
      <c r="V10" s="122"/>
      <c r="W10" s="6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  <c r="AI10" s="15"/>
      <c r="AJ10" s="16"/>
      <c r="AK10" s="15"/>
      <c r="AL10" s="15"/>
      <c r="AM10" s="15"/>
      <c r="AN10" s="15"/>
      <c r="AO10" s="15"/>
      <c r="AP10" s="16"/>
      <c r="AQ10" s="16"/>
      <c r="AR10" s="16"/>
      <c r="AS10" s="16"/>
      <c r="AT10" s="16"/>
      <c r="AU10" s="16"/>
      <c r="AV10" s="15" t="s">
        <v>131</v>
      </c>
      <c r="AW10" s="15" t="s">
        <v>131</v>
      </c>
      <c r="AX10" s="15" t="s">
        <v>131</v>
      </c>
      <c r="AY10" s="15" t="s">
        <v>131</v>
      </c>
      <c r="AZ10" s="15" t="s">
        <v>131</v>
      </c>
      <c r="BA10" s="15" t="s">
        <v>131</v>
      </c>
      <c r="BB10" s="15" t="s">
        <v>131</v>
      </c>
      <c r="BC10" s="15" t="s">
        <v>131</v>
      </c>
      <c r="BD10" s="15" t="s">
        <v>131</v>
      </c>
      <c r="BE10" s="16"/>
      <c r="BF10" s="14"/>
    </row>
    <row r="11" spans="1:58" ht="15.75" customHeight="1">
      <c r="A11" s="142"/>
      <c r="B11" s="179" t="s">
        <v>29</v>
      </c>
      <c r="C11" s="234" t="s">
        <v>17</v>
      </c>
      <c r="D11" s="179" t="s">
        <v>132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/>
      <c r="S11" s="4">
        <v>2</v>
      </c>
      <c r="T11" s="4"/>
      <c r="U11" s="15"/>
      <c r="V11" s="122">
        <v>28</v>
      </c>
      <c r="W11" s="6"/>
      <c r="X11" s="15"/>
      <c r="Y11" s="15">
        <v>2</v>
      </c>
      <c r="Z11" s="15">
        <v>2</v>
      </c>
      <c r="AA11" s="15">
        <v>2</v>
      </c>
      <c r="AB11" s="15">
        <v>2</v>
      </c>
      <c r="AC11" s="15">
        <v>2</v>
      </c>
      <c r="AD11" s="15">
        <v>2</v>
      </c>
      <c r="AE11" s="15">
        <v>2</v>
      </c>
      <c r="AF11" s="15"/>
      <c r="AG11" s="15"/>
      <c r="AH11" s="15"/>
      <c r="AI11" s="15"/>
      <c r="AJ11" s="16"/>
      <c r="AK11" s="15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5" t="s">
        <v>131</v>
      </c>
      <c r="AW11" s="15" t="s">
        <v>131</v>
      </c>
      <c r="AX11" s="15" t="s">
        <v>131</v>
      </c>
      <c r="AY11" s="15" t="s">
        <v>131</v>
      </c>
      <c r="AZ11" s="15" t="s">
        <v>131</v>
      </c>
      <c r="BA11" s="15" t="s">
        <v>131</v>
      </c>
      <c r="BB11" s="15" t="s">
        <v>131</v>
      </c>
      <c r="BC11" s="15" t="s">
        <v>131</v>
      </c>
      <c r="BD11" s="15" t="s">
        <v>131</v>
      </c>
      <c r="BE11" s="16"/>
      <c r="BF11" s="53"/>
    </row>
    <row r="12" spans="1:58" s="9" customFormat="1" ht="14.25" customHeight="1">
      <c r="A12" s="142"/>
      <c r="B12" s="180"/>
      <c r="C12" s="235"/>
      <c r="D12" s="180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15"/>
      <c r="V12" s="122"/>
      <c r="W12" s="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5"/>
      <c r="AJ12" s="16"/>
      <c r="AK12" s="16"/>
      <c r="AL12" s="15"/>
      <c r="AM12" s="15"/>
      <c r="AN12" s="15"/>
      <c r="AO12" s="15"/>
      <c r="AP12" s="16"/>
      <c r="AQ12" s="16"/>
      <c r="AR12" s="16"/>
      <c r="AS12" s="16"/>
      <c r="AT12" s="16"/>
      <c r="AU12" s="16"/>
      <c r="AV12" s="15" t="s">
        <v>131</v>
      </c>
      <c r="AW12" s="15" t="s">
        <v>131</v>
      </c>
      <c r="AX12" s="15" t="s">
        <v>131</v>
      </c>
      <c r="AY12" s="15" t="s">
        <v>131</v>
      </c>
      <c r="AZ12" s="15" t="s">
        <v>131</v>
      </c>
      <c r="BA12" s="15" t="s">
        <v>131</v>
      </c>
      <c r="BB12" s="15" t="s">
        <v>131</v>
      </c>
      <c r="BC12" s="15" t="s">
        <v>131</v>
      </c>
      <c r="BD12" s="15" t="s">
        <v>131</v>
      </c>
      <c r="BE12" s="16"/>
      <c r="BF12" s="14"/>
    </row>
    <row r="13" spans="1:58" ht="26.25" customHeight="1">
      <c r="A13" s="142"/>
      <c r="B13" s="220" t="s">
        <v>75</v>
      </c>
      <c r="C13" s="186" t="s">
        <v>74</v>
      </c>
      <c r="D13" s="5"/>
      <c r="E13" s="4"/>
      <c r="F13" s="4"/>
      <c r="G13" s="4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15"/>
      <c r="V13" s="122"/>
      <c r="W13" s="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17"/>
      <c r="AI13" s="15"/>
      <c r="AJ13" s="16"/>
      <c r="AK13" s="255" t="s">
        <v>65</v>
      </c>
      <c r="AL13" s="256"/>
      <c r="AM13" s="16"/>
      <c r="AN13" s="16"/>
      <c r="AO13" s="16"/>
      <c r="AP13" s="16"/>
      <c r="AQ13" s="16"/>
      <c r="AR13" s="16"/>
      <c r="AS13" s="16"/>
      <c r="AT13" s="16"/>
      <c r="AU13" s="16"/>
      <c r="AV13" s="15" t="s">
        <v>131</v>
      </c>
      <c r="AW13" s="15" t="s">
        <v>131</v>
      </c>
      <c r="AX13" s="15" t="s">
        <v>131</v>
      </c>
      <c r="AY13" s="15" t="s">
        <v>131</v>
      </c>
      <c r="AZ13" s="15" t="s">
        <v>131</v>
      </c>
      <c r="BA13" s="15" t="s">
        <v>131</v>
      </c>
      <c r="BB13" s="15" t="s">
        <v>131</v>
      </c>
      <c r="BC13" s="15" t="s">
        <v>131</v>
      </c>
      <c r="BD13" s="15" t="s">
        <v>131</v>
      </c>
      <c r="BE13" s="16"/>
      <c r="BF13" s="53"/>
    </row>
    <row r="14" spans="1:58" ht="30" customHeight="1">
      <c r="A14" s="142"/>
      <c r="B14" s="221"/>
      <c r="C14" s="187"/>
      <c r="D14" s="5"/>
      <c r="E14" s="4"/>
      <c r="F14" s="4"/>
      <c r="G14" s="4"/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15"/>
      <c r="V14" s="122"/>
      <c r="W14" s="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17"/>
      <c r="AI14" s="15"/>
      <c r="AJ14" s="16"/>
      <c r="AK14" s="257"/>
      <c r="AL14" s="258"/>
      <c r="AM14" s="15"/>
      <c r="AN14" s="15"/>
      <c r="AO14" s="15"/>
      <c r="AP14" s="16"/>
      <c r="AQ14" s="16"/>
      <c r="AR14" s="16"/>
      <c r="AS14" s="16"/>
      <c r="AT14" s="16"/>
      <c r="AU14" s="16"/>
      <c r="AV14" s="15" t="s">
        <v>131</v>
      </c>
      <c r="AW14" s="15" t="s">
        <v>131</v>
      </c>
      <c r="AX14" s="15" t="s">
        <v>131</v>
      </c>
      <c r="AY14" s="15" t="s">
        <v>131</v>
      </c>
      <c r="AZ14" s="15" t="s">
        <v>131</v>
      </c>
      <c r="BA14" s="15" t="s">
        <v>131</v>
      </c>
      <c r="BB14" s="15" t="s">
        <v>131</v>
      </c>
      <c r="BC14" s="15" t="s">
        <v>131</v>
      </c>
      <c r="BD14" s="15" t="s">
        <v>131</v>
      </c>
      <c r="BE14" s="16"/>
      <c r="BF14" s="53"/>
    </row>
    <row r="15" spans="1:58" ht="21.75" customHeight="1">
      <c r="A15" s="142"/>
      <c r="B15" s="179" t="s">
        <v>78</v>
      </c>
      <c r="C15" s="181" t="s">
        <v>76</v>
      </c>
      <c r="D15" s="179" t="s">
        <v>133</v>
      </c>
      <c r="E15" s="4">
        <v>4</v>
      </c>
      <c r="F15" s="4">
        <v>16</v>
      </c>
      <c r="G15" s="4">
        <v>16</v>
      </c>
      <c r="H15" s="4">
        <v>16</v>
      </c>
      <c r="I15" s="4">
        <v>16</v>
      </c>
      <c r="J15" s="4">
        <v>16</v>
      </c>
      <c r="K15" s="4">
        <v>16</v>
      </c>
      <c r="L15" s="4">
        <v>16</v>
      </c>
      <c r="M15" s="4">
        <v>16</v>
      </c>
      <c r="N15" s="4">
        <v>16</v>
      </c>
      <c r="O15" s="4">
        <v>16</v>
      </c>
      <c r="P15" s="4">
        <v>16</v>
      </c>
      <c r="Q15" s="4">
        <v>18</v>
      </c>
      <c r="R15" s="4">
        <v>16</v>
      </c>
      <c r="S15" s="4">
        <v>16</v>
      </c>
      <c r="T15" s="4">
        <v>12</v>
      </c>
      <c r="U15" s="15"/>
      <c r="V15" s="122">
        <v>242</v>
      </c>
      <c r="W15" s="6"/>
      <c r="X15" s="16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5" t="s">
        <v>131</v>
      </c>
      <c r="AW15" s="15" t="s">
        <v>131</v>
      </c>
      <c r="AX15" s="15" t="s">
        <v>131</v>
      </c>
      <c r="AY15" s="15" t="s">
        <v>131</v>
      </c>
      <c r="AZ15" s="15" t="s">
        <v>131</v>
      </c>
      <c r="BA15" s="15" t="s">
        <v>131</v>
      </c>
      <c r="BB15" s="15" t="s">
        <v>131</v>
      </c>
      <c r="BC15" s="15" t="s">
        <v>131</v>
      </c>
      <c r="BD15" s="15" t="s">
        <v>131</v>
      </c>
      <c r="BE15" s="16"/>
      <c r="BF15" s="53"/>
    </row>
    <row r="16" spans="1:58" ht="23.25" customHeight="1">
      <c r="A16" s="142"/>
      <c r="B16" s="180"/>
      <c r="C16" s="182"/>
      <c r="D16" s="180"/>
      <c r="E16" s="4"/>
      <c r="F16" s="4"/>
      <c r="G16" s="4"/>
      <c r="H16" s="4"/>
      <c r="I16" s="4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15"/>
      <c r="V16" s="122"/>
      <c r="W16" s="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5"/>
      <c r="AI16" s="15"/>
      <c r="AJ16" s="16"/>
      <c r="AK16" s="16"/>
      <c r="AL16" s="15"/>
      <c r="AM16" s="15"/>
      <c r="AN16" s="15"/>
      <c r="AO16" s="15"/>
      <c r="AP16" s="16"/>
      <c r="AQ16" s="16"/>
      <c r="AR16" s="16"/>
      <c r="AS16" s="16"/>
      <c r="AT16" s="16"/>
      <c r="AU16" s="16"/>
      <c r="AV16" s="15" t="s">
        <v>131</v>
      </c>
      <c r="AW16" s="15" t="s">
        <v>131</v>
      </c>
      <c r="AX16" s="15" t="s">
        <v>131</v>
      </c>
      <c r="AY16" s="15" t="s">
        <v>131</v>
      </c>
      <c r="AZ16" s="15" t="s">
        <v>131</v>
      </c>
      <c r="BA16" s="15" t="s">
        <v>131</v>
      </c>
      <c r="BB16" s="15" t="s">
        <v>131</v>
      </c>
      <c r="BC16" s="15" t="s">
        <v>131</v>
      </c>
      <c r="BD16" s="15" t="s">
        <v>131</v>
      </c>
      <c r="BE16" s="16"/>
      <c r="BF16" s="53"/>
    </row>
    <row r="17" spans="1:58" ht="31.5" customHeight="1">
      <c r="A17" s="142"/>
      <c r="B17" s="179" t="s">
        <v>79</v>
      </c>
      <c r="C17" s="181" t="s">
        <v>80</v>
      </c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15"/>
      <c r="V17" s="122"/>
      <c r="W17" s="6"/>
      <c r="X17" s="16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 t="s">
        <v>196</v>
      </c>
      <c r="AT17" s="15" t="s">
        <v>196</v>
      </c>
      <c r="AU17" s="15" t="s">
        <v>131</v>
      </c>
      <c r="AV17" s="15" t="s">
        <v>131</v>
      </c>
      <c r="AW17" s="15" t="s">
        <v>131</v>
      </c>
      <c r="AX17" s="15" t="s">
        <v>131</v>
      </c>
      <c r="AY17" s="15" t="s">
        <v>131</v>
      </c>
      <c r="AZ17" s="15" t="s">
        <v>131</v>
      </c>
      <c r="BA17" s="15" t="s">
        <v>131</v>
      </c>
      <c r="BB17" s="15" t="s">
        <v>131</v>
      </c>
      <c r="BC17" s="15" t="s">
        <v>131</v>
      </c>
      <c r="BD17" s="16"/>
      <c r="BE17" s="16"/>
      <c r="BF17" s="53"/>
    </row>
    <row r="18" spans="1:58" ht="25.5" customHeight="1">
      <c r="A18" s="142"/>
      <c r="B18" s="180"/>
      <c r="C18" s="182"/>
      <c r="D18" s="5"/>
      <c r="E18" s="4"/>
      <c r="F18" s="4"/>
      <c r="G18" s="4"/>
      <c r="H18" s="4"/>
      <c r="I18" s="4"/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15"/>
      <c r="V18" s="122"/>
      <c r="W18" s="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5" t="s">
        <v>131</v>
      </c>
      <c r="AV18" s="15" t="s">
        <v>131</v>
      </c>
      <c r="AW18" s="15" t="s">
        <v>131</v>
      </c>
      <c r="AX18" s="15" t="s">
        <v>131</v>
      </c>
      <c r="AY18" s="15" t="s">
        <v>131</v>
      </c>
      <c r="AZ18" s="15" t="s">
        <v>131</v>
      </c>
      <c r="BA18" s="15" t="s">
        <v>131</v>
      </c>
      <c r="BB18" s="15" t="s">
        <v>131</v>
      </c>
      <c r="BC18" s="15" t="s">
        <v>131</v>
      </c>
      <c r="BD18" s="16"/>
      <c r="BE18" s="16"/>
      <c r="BF18" s="53"/>
    </row>
    <row r="19" spans="1:58" ht="18" customHeight="1">
      <c r="A19" s="142"/>
      <c r="B19" s="179" t="s">
        <v>79</v>
      </c>
      <c r="C19" s="181" t="s">
        <v>80</v>
      </c>
      <c r="D19" s="179" t="s">
        <v>134</v>
      </c>
      <c r="E19" s="4">
        <v>4</v>
      </c>
      <c r="F19" s="4">
        <v>16</v>
      </c>
      <c r="G19" s="4">
        <v>16</v>
      </c>
      <c r="H19" s="4">
        <v>16</v>
      </c>
      <c r="I19" s="4">
        <v>16</v>
      </c>
      <c r="J19" s="4">
        <v>16</v>
      </c>
      <c r="K19" s="4">
        <v>16</v>
      </c>
      <c r="L19" s="4">
        <v>16</v>
      </c>
      <c r="M19" s="4">
        <v>16</v>
      </c>
      <c r="N19" s="4">
        <v>16</v>
      </c>
      <c r="O19" s="4">
        <v>16</v>
      </c>
      <c r="P19" s="4">
        <v>16</v>
      </c>
      <c r="Q19" s="4">
        <v>16</v>
      </c>
      <c r="R19" s="4">
        <v>18</v>
      </c>
      <c r="S19" s="4">
        <v>16</v>
      </c>
      <c r="T19" s="4">
        <v>12</v>
      </c>
      <c r="U19" s="15"/>
      <c r="V19" s="122">
        <v>242</v>
      </c>
      <c r="W19" s="6"/>
      <c r="X19" s="15">
        <v>10</v>
      </c>
      <c r="Y19" s="15">
        <v>8</v>
      </c>
      <c r="Z19" s="15">
        <v>8</v>
      </c>
      <c r="AA19" s="15">
        <v>10</v>
      </c>
      <c r="AB19" s="15">
        <v>10</v>
      </c>
      <c r="AC19" s="15">
        <v>8</v>
      </c>
      <c r="AD19" s="15">
        <v>12</v>
      </c>
      <c r="AE19" s="15">
        <v>14</v>
      </c>
      <c r="AF19" s="15">
        <v>6</v>
      </c>
      <c r="AG19" s="16"/>
      <c r="AH19" s="15"/>
      <c r="AI19" s="15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5" t="s">
        <v>131</v>
      </c>
      <c r="AW19" s="15" t="s">
        <v>131</v>
      </c>
      <c r="AX19" s="15" t="s">
        <v>131</v>
      </c>
      <c r="AY19" s="15" t="s">
        <v>131</v>
      </c>
      <c r="AZ19" s="15" t="s">
        <v>131</v>
      </c>
      <c r="BA19" s="15" t="s">
        <v>131</v>
      </c>
      <c r="BB19" s="15" t="s">
        <v>131</v>
      </c>
      <c r="BC19" s="15" t="s">
        <v>131</v>
      </c>
      <c r="BD19" s="15" t="s">
        <v>131</v>
      </c>
      <c r="BE19" s="16"/>
      <c r="BF19" s="53"/>
    </row>
    <row r="20" spans="1:58" ht="19.5" customHeight="1">
      <c r="A20" s="142"/>
      <c r="B20" s="180"/>
      <c r="C20" s="182"/>
      <c r="D20" s="180"/>
      <c r="E20" s="4"/>
      <c r="F20" s="4"/>
      <c r="G20" s="4"/>
      <c r="H20" s="4"/>
      <c r="I20" s="4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15"/>
      <c r="V20" s="122"/>
      <c r="W20" s="6"/>
      <c r="X20" s="16"/>
      <c r="Y20" s="15"/>
      <c r="Z20" s="16"/>
      <c r="AA20" s="15"/>
      <c r="AB20" s="16"/>
      <c r="AC20" s="16"/>
      <c r="AD20" s="16"/>
      <c r="AE20" s="16"/>
      <c r="AF20" s="16"/>
      <c r="AG20" s="16"/>
      <c r="AH20" s="15"/>
      <c r="AI20" s="15"/>
      <c r="AJ20" s="16"/>
      <c r="AK20" s="16"/>
      <c r="AL20" s="15"/>
      <c r="AM20" s="15"/>
      <c r="AN20" s="15"/>
      <c r="AO20" s="15"/>
      <c r="AP20" s="16"/>
      <c r="AQ20" s="16"/>
      <c r="AR20" s="16"/>
      <c r="AS20" s="16"/>
      <c r="AT20" s="16"/>
      <c r="AU20" s="16"/>
      <c r="AV20" s="15" t="s">
        <v>131</v>
      </c>
      <c r="AW20" s="15" t="s">
        <v>131</v>
      </c>
      <c r="AX20" s="15" t="s">
        <v>131</v>
      </c>
      <c r="AY20" s="15" t="s">
        <v>131</v>
      </c>
      <c r="AZ20" s="15" t="s">
        <v>131</v>
      </c>
      <c r="BA20" s="15" t="s">
        <v>131</v>
      </c>
      <c r="BB20" s="15" t="s">
        <v>131</v>
      </c>
      <c r="BC20" s="15" t="s">
        <v>131</v>
      </c>
      <c r="BD20" s="15" t="s">
        <v>131</v>
      </c>
      <c r="BE20" s="16"/>
      <c r="BF20" s="53"/>
    </row>
    <row r="21" spans="1:58" ht="18" customHeight="1">
      <c r="A21" s="142"/>
      <c r="B21" s="4" t="s">
        <v>54</v>
      </c>
      <c r="C21" s="54"/>
      <c r="D21" s="5" t="s">
        <v>135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5">
        <v>12</v>
      </c>
      <c r="U21" s="15">
        <v>36</v>
      </c>
      <c r="V21" s="122">
        <v>24</v>
      </c>
      <c r="W21" s="6"/>
      <c r="X21" s="16"/>
      <c r="Y21" s="16"/>
      <c r="Z21" s="16"/>
      <c r="AA21" s="16"/>
      <c r="AB21" s="16"/>
      <c r="AC21" s="16"/>
      <c r="AD21" s="4"/>
      <c r="AE21" s="4"/>
      <c r="AF21" s="15">
        <v>30</v>
      </c>
      <c r="AG21" s="15">
        <v>6</v>
      </c>
      <c r="AH21" s="15"/>
      <c r="AI21" s="15"/>
      <c r="AJ21" s="15"/>
      <c r="AK21" s="15"/>
      <c r="AL21" s="15"/>
      <c r="AM21" s="16"/>
      <c r="AN21" s="16"/>
      <c r="AO21" s="16"/>
      <c r="AP21" s="16"/>
      <c r="AQ21" s="16"/>
      <c r="AR21" s="16"/>
      <c r="AS21" s="16"/>
      <c r="AT21" s="16"/>
      <c r="AU21" s="16"/>
      <c r="AV21" s="15" t="s">
        <v>131</v>
      </c>
      <c r="AW21" s="15" t="s">
        <v>131</v>
      </c>
      <c r="AX21" s="15" t="s">
        <v>131</v>
      </c>
      <c r="AY21" s="15" t="s">
        <v>131</v>
      </c>
      <c r="AZ21" s="15" t="s">
        <v>131</v>
      </c>
      <c r="BA21" s="15" t="s">
        <v>131</v>
      </c>
      <c r="BB21" s="15" t="s">
        <v>131</v>
      </c>
      <c r="BC21" s="15" t="s">
        <v>131</v>
      </c>
      <c r="BD21" s="15" t="s">
        <v>131</v>
      </c>
      <c r="BE21" s="16"/>
      <c r="BF21" s="53"/>
    </row>
    <row r="22" spans="1:58" ht="18.75" customHeight="1">
      <c r="A22" s="142"/>
      <c r="B22" s="102" t="s">
        <v>81</v>
      </c>
      <c r="C22" s="44"/>
      <c r="D22" s="5" t="s">
        <v>82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5"/>
      <c r="V22" s="122"/>
      <c r="W22" s="6"/>
      <c r="X22" s="16"/>
      <c r="Y22" s="16"/>
      <c r="Z22" s="16"/>
      <c r="AA22" s="16"/>
      <c r="AB22" s="16"/>
      <c r="AC22" s="16"/>
      <c r="AD22" s="16"/>
      <c r="AE22" s="4"/>
      <c r="AF22" s="4"/>
      <c r="AG22" s="4"/>
      <c r="AH22" s="4">
        <v>30</v>
      </c>
      <c r="AI22" s="15">
        <v>36</v>
      </c>
      <c r="AJ22" s="15">
        <v>36</v>
      </c>
      <c r="AK22" s="15">
        <v>6</v>
      </c>
      <c r="AL22" s="15"/>
      <c r="AM22" s="15"/>
      <c r="AN22" s="15"/>
      <c r="AO22" s="15"/>
      <c r="AP22" s="16"/>
      <c r="AQ22" s="16"/>
      <c r="AR22" s="16"/>
      <c r="AS22" s="16"/>
      <c r="AT22" s="16"/>
      <c r="AU22" s="16"/>
      <c r="AV22" s="15" t="s">
        <v>131</v>
      </c>
      <c r="AW22" s="15" t="s">
        <v>131</v>
      </c>
      <c r="AX22" s="15" t="s">
        <v>131</v>
      </c>
      <c r="AY22" s="15" t="s">
        <v>131</v>
      </c>
      <c r="AZ22" s="15" t="s">
        <v>131</v>
      </c>
      <c r="BA22" s="15" t="s">
        <v>131</v>
      </c>
      <c r="BB22" s="15" t="s">
        <v>131</v>
      </c>
      <c r="BC22" s="15" t="s">
        <v>131</v>
      </c>
      <c r="BD22" s="15" t="s">
        <v>131</v>
      </c>
      <c r="BE22" s="16"/>
      <c r="BF22" s="53"/>
    </row>
    <row r="23" spans="1:58" ht="18" customHeight="1">
      <c r="A23" s="142"/>
      <c r="B23" s="220" t="s">
        <v>83</v>
      </c>
      <c r="C23" s="186" t="s">
        <v>84</v>
      </c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5"/>
      <c r="V23" s="122"/>
      <c r="W23" s="6"/>
      <c r="X23" s="5"/>
      <c r="Y23" s="5"/>
      <c r="Z23" s="5"/>
      <c r="AA23" s="5"/>
      <c r="AB23" s="5"/>
      <c r="AC23" s="5"/>
      <c r="AD23" s="5"/>
      <c r="AE23" s="5"/>
      <c r="AF23" s="5"/>
      <c r="AG23" s="51"/>
      <c r="AH23" s="5"/>
      <c r="AI23" s="4"/>
      <c r="AJ23" s="5"/>
      <c r="AK23" s="117"/>
      <c r="AL23" s="253" t="s">
        <v>65</v>
      </c>
      <c r="AM23" s="16"/>
      <c r="AN23" s="16"/>
      <c r="AO23" s="16"/>
      <c r="AP23" s="16"/>
      <c r="AQ23" s="16"/>
      <c r="AR23" s="16"/>
      <c r="AS23" s="16"/>
      <c r="AT23" s="16"/>
      <c r="AU23" s="16"/>
      <c r="AV23" s="15" t="s">
        <v>131</v>
      </c>
      <c r="AW23" s="15" t="s">
        <v>131</v>
      </c>
      <c r="AX23" s="15" t="s">
        <v>131</v>
      </c>
      <c r="AY23" s="15" t="s">
        <v>131</v>
      </c>
      <c r="AZ23" s="15" t="s">
        <v>131</v>
      </c>
      <c r="BA23" s="15" t="s">
        <v>131</v>
      </c>
      <c r="BB23" s="15" t="s">
        <v>131</v>
      </c>
      <c r="BC23" s="15" t="s">
        <v>131</v>
      </c>
      <c r="BD23" s="15" t="s">
        <v>131</v>
      </c>
      <c r="BE23" s="16"/>
      <c r="BF23" s="53"/>
    </row>
    <row r="24" spans="1:58" ht="16.5" customHeight="1">
      <c r="A24" s="142"/>
      <c r="B24" s="221"/>
      <c r="C24" s="1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5"/>
      <c r="V24" s="122"/>
      <c r="W24" s="6"/>
      <c r="X24" s="15"/>
      <c r="Y24" s="15"/>
      <c r="Z24" s="15"/>
      <c r="AA24" s="15"/>
      <c r="AB24" s="16"/>
      <c r="AC24" s="16"/>
      <c r="AD24" s="16"/>
      <c r="AE24" s="16"/>
      <c r="AF24" s="16"/>
      <c r="AG24" s="51"/>
      <c r="AH24" s="16"/>
      <c r="AI24" s="15"/>
      <c r="AJ24" s="16"/>
      <c r="AK24" s="117"/>
      <c r="AL24" s="254"/>
      <c r="AM24" s="15"/>
      <c r="AN24" s="15"/>
      <c r="AO24" s="15"/>
      <c r="AP24" s="16"/>
      <c r="AQ24" s="16"/>
      <c r="AR24" s="16"/>
      <c r="AS24" s="16"/>
      <c r="AT24" s="16"/>
      <c r="AU24" s="16"/>
      <c r="AV24" s="15" t="s">
        <v>131</v>
      </c>
      <c r="AW24" s="15" t="s">
        <v>131</v>
      </c>
      <c r="AX24" s="15" t="s">
        <v>131</v>
      </c>
      <c r="AY24" s="15" t="s">
        <v>131</v>
      </c>
      <c r="AZ24" s="15" t="s">
        <v>131</v>
      </c>
      <c r="BA24" s="15" t="s">
        <v>131</v>
      </c>
      <c r="BB24" s="15" t="s">
        <v>131</v>
      </c>
      <c r="BC24" s="15" t="s">
        <v>131</v>
      </c>
      <c r="BD24" s="15" t="s">
        <v>131</v>
      </c>
      <c r="BE24" s="16"/>
      <c r="BF24" s="53"/>
    </row>
    <row r="25" spans="1:58" ht="0.75" customHeight="1" hidden="1">
      <c r="A25" s="142"/>
      <c r="B25" s="4"/>
      <c r="C25" s="6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4"/>
      <c r="U25" s="15"/>
      <c r="V25" s="122"/>
      <c r="W25" s="6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5"/>
      <c r="AJ25" s="16"/>
      <c r="AK25" s="16"/>
      <c r="AL25" s="16"/>
      <c r="AM25" s="16"/>
      <c r="AN25" s="16"/>
      <c r="AO25" s="16"/>
      <c r="AP25" s="16"/>
      <c r="AQ25" s="16"/>
      <c r="AR25" s="16"/>
      <c r="AS25" s="15" t="s">
        <v>196</v>
      </c>
      <c r="AT25" s="15" t="s">
        <v>196</v>
      </c>
      <c r="AU25" s="15" t="s">
        <v>131</v>
      </c>
      <c r="AV25" s="15" t="s">
        <v>131</v>
      </c>
      <c r="AW25" s="15" t="s">
        <v>131</v>
      </c>
      <c r="AX25" s="15" t="s">
        <v>131</v>
      </c>
      <c r="AY25" s="15" t="s">
        <v>131</v>
      </c>
      <c r="AZ25" s="15" t="s">
        <v>131</v>
      </c>
      <c r="BA25" s="15" t="s">
        <v>131</v>
      </c>
      <c r="BB25" s="15" t="s">
        <v>131</v>
      </c>
      <c r="BC25" s="15" t="s">
        <v>131</v>
      </c>
      <c r="BD25" s="16"/>
      <c r="BE25" s="16"/>
      <c r="BF25" s="53"/>
    </row>
    <row r="26" spans="1:58" ht="18" customHeight="1" hidden="1">
      <c r="A26" s="142"/>
      <c r="B26" s="102"/>
      <c r="C26" s="4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5"/>
      <c r="V26" s="122"/>
      <c r="W26" s="6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5"/>
      <c r="AJ26" s="16"/>
      <c r="AK26" s="16"/>
      <c r="AL26" s="16"/>
      <c r="AM26" s="16"/>
      <c r="AN26" s="16"/>
      <c r="AO26" s="16"/>
      <c r="AP26" s="16"/>
      <c r="AQ26" s="16"/>
      <c r="AR26" s="16"/>
      <c r="AS26" s="15" t="s">
        <v>196</v>
      </c>
      <c r="AT26" s="15" t="s">
        <v>196</v>
      </c>
      <c r="AU26" s="15" t="s">
        <v>131</v>
      </c>
      <c r="AV26" s="15" t="s">
        <v>131</v>
      </c>
      <c r="AW26" s="15" t="s">
        <v>131</v>
      </c>
      <c r="AX26" s="15" t="s">
        <v>131</v>
      </c>
      <c r="AY26" s="15" t="s">
        <v>131</v>
      </c>
      <c r="AZ26" s="15" t="s">
        <v>131</v>
      </c>
      <c r="BA26" s="15" t="s">
        <v>131</v>
      </c>
      <c r="BB26" s="15" t="s">
        <v>131</v>
      </c>
      <c r="BC26" s="15" t="s">
        <v>131</v>
      </c>
      <c r="BD26" s="16"/>
      <c r="BE26" s="16"/>
      <c r="BF26" s="53"/>
    </row>
    <row r="27" spans="1:58" ht="18" customHeight="1">
      <c r="A27" s="142"/>
      <c r="B27" s="179" t="s">
        <v>85</v>
      </c>
      <c r="C27" s="181" t="s">
        <v>86</v>
      </c>
      <c r="D27" s="179" t="s">
        <v>87</v>
      </c>
      <c r="E27" s="5"/>
      <c r="F27" s="5"/>
      <c r="G27" s="5"/>
      <c r="H27" s="5"/>
      <c r="I27" s="5"/>
      <c r="J27" s="5"/>
      <c r="K27" s="4"/>
      <c r="L27" s="4"/>
      <c r="M27" s="4"/>
      <c r="N27" s="4"/>
      <c r="O27" s="4"/>
      <c r="P27" s="4"/>
      <c r="Q27" s="4"/>
      <c r="R27" s="4"/>
      <c r="S27" s="4"/>
      <c r="T27" s="5"/>
      <c r="U27" s="15"/>
      <c r="V27" s="122"/>
      <c r="W27" s="6"/>
      <c r="X27" s="15">
        <v>2</v>
      </c>
      <c r="Y27" s="15">
        <v>18</v>
      </c>
      <c r="Z27" s="15">
        <v>18</v>
      </c>
      <c r="AA27" s="15">
        <v>16</v>
      </c>
      <c r="AB27" s="15">
        <v>16</v>
      </c>
      <c r="AC27" s="15">
        <v>18</v>
      </c>
      <c r="AD27" s="15">
        <v>14</v>
      </c>
      <c r="AE27" s="15">
        <v>18</v>
      </c>
      <c r="AF27" s="16"/>
      <c r="AG27" s="16"/>
      <c r="AH27" s="16"/>
      <c r="AI27" s="15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5" t="s">
        <v>131</v>
      </c>
      <c r="AW27" s="15" t="s">
        <v>131</v>
      </c>
      <c r="AX27" s="15" t="s">
        <v>131</v>
      </c>
      <c r="AY27" s="15" t="s">
        <v>131</v>
      </c>
      <c r="AZ27" s="15" t="s">
        <v>131</v>
      </c>
      <c r="BA27" s="15" t="s">
        <v>131</v>
      </c>
      <c r="BB27" s="15" t="s">
        <v>131</v>
      </c>
      <c r="BC27" s="15" t="s">
        <v>131</v>
      </c>
      <c r="BD27" s="15" t="s">
        <v>131</v>
      </c>
      <c r="BE27" s="16"/>
      <c r="BF27" s="53"/>
    </row>
    <row r="28" spans="1:58" ht="18" customHeight="1">
      <c r="A28" s="142"/>
      <c r="B28" s="180"/>
      <c r="C28" s="182"/>
      <c r="D28" s="18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5"/>
      <c r="Q28" s="5"/>
      <c r="R28" s="5"/>
      <c r="S28" s="5"/>
      <c r="T28" s="5"/>
      <c r="U28" s="15"/>
      <c r="V28" s="122"/>
      <c r="W28" s="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5"/>
      <c r="AJ28" s="15"/>
      <c r="AK28" s="16"/>
      <c r="AL28" s="15"/>
      <c r="AM28" s="15"/>
      <c r="AN28" s="15"/>
      <c r="AO28" s="15"/>
      <c r="AP28" s="16"/>
      <c r="AQ28" s="16"/>
      <c r="AR28" s="16"/>
      <c r="AS28" s="16"/>
      <c r="AT28" s="16"/>
      <c r="AU28" s="16"/>
      <c r="AV28" s="15" t="s">
        <v>131</v>
      </c>
      <c r="AW28" s="15" t="s">
        <v>131</v>
      </c>
      <c r="AX28" s="15" t="s">
        <v>131</v>
      </c>
      <c r="AY28" s="15" t="s">
        <v>131</v>
      </c>
      <c r="AZ28" s="15" t="s">
        <v>131</v>
      </c>
      <c r="BA28" s="15" t="s">
        <v>131</v>
      </c>
      <c r="BB28" s="15" t="s">
        <v>131</v>
      </c>
      <c r="BC28" s="15" t="s">
        <v>131</v>
      </c>
      <c r="BD28" s="15" t="s">
        <v>131</v>
      </c>
      <c r="BE28" s="16"/>
      <c r="BF28" s="53"/>
    </row>
    <row r="29" spans="1:58" ht="18" customHeight="1">
      <c r="A29" s="142"/>
      <c r="B29" s="4" t="s">
        <v>88</v>
      </c>
      <c r="C29" s="54"/>
      <c r="D29" s="5" t="s">
        <v>90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5"/>
      <c r="V29" s="122"/>
      <c r="W29" s="6"/>
      <c r="X29" s="16"/>
      <c r="Y29" s="15">
        <v>6</v>
      </c>
      <c r="Z29" s="15">
        <v>6</v>
      </c>
      <c r="AA29" s="15">
        <v>6</v>
      </c>
      <c r="AB29" s="15">
        <v>6</v>
      </c>
      <c r="AC29" s="15">
        <v>6</v>
      </c>
      <c r="AD29" s="15">
        <v>6</v>
      </c>
      <c r="AE29" s="16"/>
      <c r="AF29" s="16"/>
      <c r="AG29" s="16"/>
      <c r="AH29" s="16"/>
      <c r="AI29" s="15"/>
      <c r="AJ29" s="15"/>
      <c r="AK29" s="15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5" t="s">
        <v>131</v>
      </c>
      <c r="AW29" s="15" t="s">
        <v>131</v>
      </c>
      <c r="AX29" s="15" t="s">
        <v>131</v>
      </c>
      <c r="AY29" s="15" t="s">
        <v>131</v>
      </c>
      <c r="AZ29" s="15" t="s">
        <v>131</v>
      </c>
      <c r="BA29" s="15" t="s">
        <v>131</v>
      </c>
      <c r="BB29" s="15" t="s">
        <v>131</v>
      </c>
      <c r="BC29" s="15" t="s">
        <v>131</v>
      </c>
      <c r="BD29" s="15" t="s">
        <v>131</v>
      </c>
      <c r="BE29" s="16"/>
      <c r="BF29" s="53"/>
    </row>
    <row r="30" spans="1:58" ht="20.25" customHeight="1">
      <c r="A30" s="142"/>
      <c r="B30" s="102" t="s">
        <v>89</v>
      </c>
      <c r="C30" s="44"/>
      <c r="D30" s="5" t="s">
        <v>90</v>
      </c>
      <c r="E30" s="5"/>
      <c r="F30" s="5"/>
      <c r="G30" s="5"/>
      <c r="H30" s="5"/>
      <c r="I30" s="5"/>
      <c r="J30" s="5"/>
      <c r="K30" s="4"/>
      <c r="L30" s="4"/>
      <c r="M30" s="4"/>
      <c r="N30" s="4"/>
      <c r="O30" s="4"/>
      <c r="P30" s="4"/>
      <c r="Q30" s="4"/>
      <c r="R30" s="4"/>
      <c r="S30" s="4"/>
      <c r="T30" s="5"/>
      <c r="U30" s="15"/>
      <c r="V30" s="122"/>
      <c r="W30" s="6"/>
      <c r="X30" s="15"/>
      <c r="Y30" s="15"/>
      <c r="Z30" s="15"/>
      <c r="AA30" s="15"/>
      <c r="AB30" s="15"/>
      <c r="AC30" s="16"/>
      <c r="AD30" s="15"/>
      <c r="AE30" s="15"/>
      <c r="AF30" s="15"/>
      <c r="AG30" s="15">
        <v>30</v>
      </c>
      <c r="AH30" s="15">
        <v>6</v>
      </c>
      <c r="AI30" s="15"/>
      <c r="AJ30" s="15"/>
      <c r="AK30" s="15"/>
      <c r="AL30" s="15"/>
      <c r="AM30" s="15"/>
      <c r="AN30" s="15"/>
      <c r="AO30" s="15"/>
      <c r="AP30" s="16"/>
      <c r="AQ30" s="16"/>
      <c r="AR30" s="16"/>
      <c r="AS30" s="16"/>
      <c r="AT30" s="16"/>
      <c r="AU30" s="16"/>
      <c r="AV30" s="15" t="s">
        <v>131</v>
      </c>
      <c r="AW30" s="15" t="s">
        <v>131</v>
      </c>
      <c r="AX30" s="15" t="s">
        <v>131</v>
      </c>
      <c r="AY30" s="15" t="s">
        <v>131</v>
      </c>
      <c r="AZ30" s="15" t="s">
        <v>131</v>
      </c>
      <c r="BA30" s="15" t="s">
        <v>131</v>
      </c>
      <c r="BB30" s="15" t="s">
        <v>131</v>
      </c>
      <c r="BC30" s="15" t="s">
        <v>131</v>
      </c>
      <c r="BD30" s="15" t="s">
        <v>131</v>
      </c>
      <c r="BE30" s="16"/>
      <c r="BF30" s="53"/>
    </row>
    <row r="31" spans="1:58" ht="17.25" customHeight="1">
      <c r="A31" s="142"/>
      <c r="B31" s="102" t="s">
        <v>129</v>
      </c>
      <c r="C31" s="44"/>
      <c r="D31" s="5" t="s">
        <v>136</v>
      </c>
      <c r="E31" s="5"/>
      <c r="F31" s="5"/>
      <c r="G31" s="5"/>
      <c r="H31" s="5"/>
      <c r="I31" s="5"/>
      <c r="J31" s="5"/>
      <c r="K31" s="4"/>
      <c r="L31" s="4"/>
      <c r="M31" s="4"/>
      <c r="N31" s="4"/>
      <c r="O31" s="4"/>
      <c r="P31" s="4"/>
      <c r="Q31" s="4"/>
      <c r="R31" s="4"/>
      <c r="S31" s="4"/>
      <c r="T31" s="5"/>
      <c r="U31" s="15"/>
      <c r="V31" s="122"/>
      <c r="W31" s="6"/>
      <c r="X31" s="15"/>
      <c r="Y31" s="15"/>
      <c r="Z31" s="15"/>
      <c r="AA31" s="15"/>
      <c r="AB31" s="15"/>
      <c r="AC31" s="16"/>
      <c r="AD31" s="15"/>
      <c r="AE31" s="15"/>
      <c r="AF31" s="15"/>
      <c r="AG31" s="16"/>
      <c r="AH31" s="15"/>
      <c r="AI31" s="15"/>
      <c r="AJ31" s="15"/>
      <c r="AK31" s="15"/>
      <c r="AL31" s="15">
        <v>12</v>
      </c>
      <c r="AM31" s="15">
        <v>36</v>
      </c>
      <c r="AN31" s="15">
        <v>36</v>
      </c>
      <c r="AO31" s="15">
        <v>36</v>
      </c>
      <c r="AP31" s="15">
        <v>24</v>
      </c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6"/>
      <c r="BF31" s="53"/>
    </row>
    <row r="32" spans="1:58" ht="18.75" customHeight="1">
      <c r="A32" s="142"/>
      <c r="B32" s="102"/>
      <c r="C32" s="44" t="s">
        <v>137</v>
      </c>
      <c r="D32" s="5"/>
      <c r="E32" s="5"/>
      <c r="F32" s="5"/>
      <c r="G32" s="5"/>
      <c r="H32" s="5"/>
      <c r="I32" s="5"/>
      <c r="J32" s="5"/>
      <c r="K32" s="4"/>
      <c r="L32" s="4"/>
      <c r="M32" s="4"/>
      <c r="N32" s="4"/>
      <c r="O32" s="4"/>
      <c r="P32" s="4"/>
      <c r="Q32" s="4"/>
      <c r="R32" s="4"/>
      <c r="S32" s="4"/>
      <c r="T32" s="5"/>
      <c r="U32" s="15"/>
      <c r="V32" s="122"/>
      <c r="W32" s="6"/>
      <c r="X32" s="15"/>
      <c r="Y32" s="15"/>
      <c r="Z32" s="15"/>
      <c r="AA32" s="15"/>
      <c r="AB32" s="15"/>
      <c r="AC32" s="16"/>
      <c r="AD32" s="15"/>
      <c r="AE32" s="15"/>
      <c r="AF32" s="15"/>
      <c r="AG32" s="16"/>
      <c r="AH32" s="15"/>
      <c r="AI32" s="15"/>
      <c r="AJ32" s="15"/>
      <c r="AK32" s="15"/>
      <c r="AL32" s="15"/>
      <c r="AM32" s="15"/>
      <c r="AN32" s="15"/>
      <c r="AO32" s="15"/>
      <c r="AP32" s="15">
        <v>12</v>
      </c>
      <c r="AQ32" s="15">
        <v>36</v>
      </c>
      <c r="AR32" s="15">
        <v>36</v>
      </c>
      <c r="AS32" s="15">
        <v>36</v>
      </c>
      <c r="AT32" s="15">
        <v>24</v>
      </c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6"/>
      <c r="BF32" s="53"/>
    </row>
    <row r="33" spans="1:58" ht="18.75" customHeight="1">
      <c r="A33" s="142"/>
      <c r="B33" s="102"/>
      <c r="C33" s="44" t="s">
        <v>138</v>
      </c>
      <c r="D33" s="5"/>
      <c r="E33" s="5"/>
      <c r="F33" s="5"/>
      <c r="G33" s="5"/>
      <c r="H33" s="5"/>
      <c r="I33" s="5"/>
      <c r="J33" s="5"/>
      <c r="K33" s="4"/>
      <c r="L33" s="4"/>
      <c r="M33" s="4"/>
      <c r="N33" s="4"/>
      <c r="O33" s="4"/>
      <c r="P33" s="4"/>
      <c r="Q33" s="4"/>
      <c r="R33" s="4"/>
      <c r="S33" s="4"/>
      <c r="T33" s="5"/>
      <c r="U33" s="15"/>
      <c r="V33" s="122"/>
      <c r="W33" s="6"/>
      <c r="X33" s="15"/>
      <c r="Y33" s="15"/>
      <c r="Z33" s="15"/>
      <c r="AA33" s="15"/>
      <c r="AB33" s="15"/>
      <c r="AC33" s="16"/>
      <c r="AD33" s="15"/>
      <c r="AE33" s="15"/>
      <c r="AF33" s="15"/>
      <c r="AG33" s="16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>
        <v>12</v>
      </c>
      <c r="AU33" s="15">
        <v>36</v>
      </c>
      <c r="AV33" s="15">
        <v>24</v>
      </c>
      <c r="AW33" s="15"/>
      <c r="AX33" s="15"/>
      <c r="AY33" s="15"/>
      <c r="AZ33" s="15"/>
      <c r="BA33" s="15"/>
      <c r="BB33" s="15"/>
      <c r="BC33" s="15"/>
      <c r="BD33" s="15"/>
      <c r="BE33" s="16"/>
      <c r="BF33" s="53"/>
    </row>
    <row r="34" spans="1:58" ht="18.75" customHeight="1">
      <c r="A34" s="5"/>
      <c r="B34" s="5"/>
      <c r="C34" s="45"/>
      <c r="D34" s="5"/>
      <c r="E34" s="4">
        <f>E19+E15+E11+E9</f>
        <v>12</v>
      </c>
      <c r="F34" s="4">
        <f aca="true" t="shared" si="0" ref="F34:S34">F19+F15+F11+F9</f>
        <v>36</v>
      </c>
      <c r="G34" s="4">
        <f t="shared" si="0"/>
        <v>36</v>
      </c>
      <c r="H34" s="4">
        <f t="shared" si="0"/>
        <v>36</v>
      </c>
      <c r="I34" s="4">
        <f t="shared" si="0"/>
        <v>36</v>
      </c>
      <c r="J34" s="4">
        <f t="shared" si="0"/>
        <v>36</v>
      </c>
      <c r="K34" s="4">
        <f t="shared" si="0"/>
        <v>36</v>
      </c>
      <c r="L34" s="4">
        <f t="shared" si="0"/>
        <v>36</v>
      </c>
      <c r="M34" s="4">
        <f t="shared" si="0"/>
        <v>36</v>
      </c>
      <c r="N34" s="4">
        <f t="shared" si="0"/>
        <v>36</v>
      </c>
      <c r="O34" s="4">
        <f t="shared" si="0"/>
        <v>36</v>
      </c>
      <c r="P34" s="4">
        <f t="shared" si="0"/>
        <v>36</v>
      </c>
      <c r="Q34" s="4">
        <f t="shared" si="0"/>
        <v>36</v>
      </c>
      <c r="R34" s="4">
        <f t="shared" si="0"/>
        <v>36</v>
      </c>
      <c r="S34" s="4">
        <f t="shared" si="0"/>
        <v>36</v>
      </c>
      <c r="T34" s="4">
        <f>T19+T15+T11+T9+T21</f>
        <v>36</v>
      </c>
      <c r="U34" s="4">
        <v>36</v>
      </c>
      <c r="V34" s="122">
        <v>24</v>
      </c>
      <c r="W34" s="98">
        <v>540</v>
      </c>
      <c r="X34" s="15">
        <f>SUM(X9:X30)</f>
        <v>12</v>
      </c>
      <c r="Y34" s="15">
        <f aca="true" t="shared" si="1" ref="Y34:AF34">SUM(Y9:Y30)</f>
        <v>36</v>
      </c>
      <c r="Z34" s="15">
        <f t="shared" si="1"/>
        <v>36</v>
      </c>
      <c r="AA34" s="15">
        <f t="shared" si="1"/>
        <v>36</v>
      </c>
      <c r="AB34" s="15">
        <f t="shared" si="1"/>
        <v>36</v>
      </c>
      <c r="AC34" s="15">
        <f t="shared" si="1"/>
        <v>36</v>
      </c>
      <c r="AD34" s="15">
        <f t="shared" si="1"/>
        <v>36</v>
      </c>
      <c r="AE34" s="15">
        <f t="shared" si="1"/>
        <v>36</v>
      </c>
      <c r="AF34" s="15">
        <f t="shared" si="1"/>
        <v>36</v>
      </c>
      <c r="AG34" s="15">
        <v>36</v>
      </c>
      <c r="AH34" s="15">
        <v>36</v>
      </c>
      <c r="AI34" s="15">
        <v>36</v>
      </c>
      <c r="AJ34" s="15">
        <v>36</v>
      </c>
      <c r="AK34" s="15">
        <v>18</v>
      </c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5" t="s">
        <v>131</v>
      </c>
      <c r="AW34" s="15" t="s">
        <v>131</v>
      </c>
      <c r="AX34" s="15" t="s">
        <v>131</v>
      </c>
      <c r="AY34" s="15" t="s">
        <v>131</v>
      </c>
      <c r="AZ34" s="15" t="s">
        <v>131</v>
      </c>
      <c r="BA34" s="15" t="s">
        <v>131</v>
      </c>
      <c r="BB34" s="15" t="s">
        <v>131</v>
      </c>
      <c r="BC34" s="15" t="s">
        <v>131</v>
      </c>
      <c r="BD34" s="15" t="s">
        <v>131</v>
      </c>
      <c r="BE34" s="16"/>
      <c r="BF34" s="53"/>
    </row>
    <row r="35" spans="1:58" ht="18.75" customHeight="1">
      <c r="A35" s="16"/>
      <c r="B35" s="16"/>
      <c r="C35" s="108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88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259" t="s">
        <v>77</v>
      </c>
      <c r="AL35" s="260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53"/>
    </row>
    <row r="36" spans="1:56" ht="18" customHeight="1">
      <c r="A36" s="55"/>
      <c r="B36" s="9"/>
      <c r="C36" s="56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57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56" ht="18" customHeight="1">
      <c r="A37" s="55"/>
      <c r="B37" s="9"/>
      <c r="C37" s="56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57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1:56" ht="18" customHeight="1">
      <c r="A38" s="55"/>
      <c r="B38" s="9"/>
      <c r="C38" s="56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57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1:56" ht="18" customHeight="1">
      <c r="A39" s="55"/>
      <c r="B39" s="9"/>
      <c r="C39" s="5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57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:56" ht="18" customHeight="1">
      <c r="A40" s="55"/>
      <c r="B40" s="9"/>
      <c r="C40" s="56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57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1:56" ht="18" customHeight="1">
      <c r="A41" s="55"/>
      <c r="B41" s="9"/>
      <c r="C41" s="56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57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1:56" ht="18" customHeight="1">
      <c r="A42" s="55"/>
      <c r="B42" s="9"/>
      <c r="C42" s="5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57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:56" ht="18" customHeight="1">
      <c r="A43" s="55"/>
      <c r="B43" s="9"/>
      <c r="C43" s="56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57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1:56" ht="18" customHeight="1">
      <c r="A44" s="55"/>
      <c r="B44" s="9"/>
      <c r="C44" s="56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57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1:56" ht="18" customHeight="1">
      <c r="A45" s="55"/>
      <c r="B45" s="9"/>
      <c r="C45" s="56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57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1:56" ht="18" customHeight="1">
      <c r="A46" s="55"/>
      <c r="B46" s="9"/>
      <c r="C46" s="56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57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1:56" ht="18" customHeight="1">
      <c r="A47" s="55"/>
      <c r="B47" s="9"/>
      <c r="C47" s="56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57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1:56" ht="18" customHeight="1">
      <c r="A48" s="55"/>
      <c r="B48" s="9"/>
      <c r="C48" s="56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57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1:56" ht="18" customHeight="1">
      <c r="A49" s="55"/>
      <c r="B49" s="9"/>
      <c r="C49" s="56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57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1:56" ht="18" customHeight="1">
      <c r="A50" s="55"/>
      <c r="B50" s="9"/>
      <c r="C50" s="56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57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1:56" ht="18" customHeight="1">
      <c r="A51" s="55"/>
      <c r="B51" s="55"/>
      <c r="C51" s="58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9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</row>
    <row r="52" spans="1:56" ht="18" customHeight="1">
      <c r="A52" s="55"/>
      <c r="B52" s="55"/>
      <c r="C52" s="58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9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</row>
    <row r="53" spans="1:56" ht="18" customHeight="1">
      <c r="A53" s="55"/>
      <c r="B53" s="55"/>
      <c r="C53" s="58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9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</row>
    <row r="54" spans="1:56" ht="18" customHeight="1">
      <c r="A54" s="55"/>
      <c r="B54" s="55"/>
      <c r="C54" s="58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9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</row>
    <row r="55" spans="1:56" ht="18" customHeight="1">
      <c r="A55" s="55"/>
      <c r="B55" s="55"/>
      <c r="C55" s="58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9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</row>
    <row r="56" spans="1:56" ht="18" customHeight="1">
      <c r="A56" s="55"/>
      <c r="B56" s="55"/>
      <c r="C56" s="58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9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</row>
    <row r="57" spans="1:56" ht="18" customHeight="1">
      <c r="A57" s="55"/>
      <c r="B57" s="55"/>
      <c r="C57" s="58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9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</row>
    <row r="58" spans="1:56" ht="18" customHeight="1">
      <c r="A58" s="55"/>
      <c r="B58" s="55"/>
      <c r="C58" s="58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9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</row>
    <row r="59" spans="1:56" ht="18" customHeight="1">
      <c r="A59" s="55"/>
      <c r="B59" s="55"/>
      <c r="C59" s="58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9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</row>
    <row r="60" spans="1:56" ht="18" customHeight="1">
      <c r="A60" s="55"/>
      <c r="B60" s="55"/>
      <c r="C60" s="58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9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</row>
    <row r="61" spans="1:56" ht="18" customHeight="1">
      <c r="A61" s="55"/>
      <c r="B61" s="55"/>
      <c r="C61" s="58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9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</row>
    <row r="62" spans="1:56" ht="18" customHeight="1">
      <c r="A62" s="55"/>
      <c r="B62" s="55"/>
      <c r="C62" s="5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9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</row>
    <row r="63" spans="1:56" ht="15.75">
      <c r="A63" s="55"/>
      <c r="B63" s="55"/>
      <c r="C63" s="58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9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</row>
    <row r="64" spans="1:56" ht="15.75">
      <c r="A64" s="55"/>
      <c r="B64" s="55"/>
      <c r="C64" s="58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9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</row>
    <row r="65" spans="1:56" ht="15.75">
      <c r="A65" s="55"/>
      <c r="B65" s="55"/>
      <c r="C65" s="58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9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</row>
    <row r="66" spans="1:56" ht="15.75">
      <c r="A66" s="55"/>
      <c r="B66" s="55"/>
      <c r="C66" s="58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9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</row>
    <row r="67" spans="1:56" ht="15.75">
      <c r="A67" s="55"/>
      <c r="B67" s="55"/>
      <c r="C67" s="58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9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</row>
    <row r="68" spans="1:56" ht="15.75">
      <c r="A68" s="55"/>
      <c r="B68" s="55"/>
      <c r="C68" s="58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9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</row>
    <row r="69" spans="1:56" ht="15.75">
      <c r="A69" s="55"/>
      <c r="B69" s="55"/>
      <c r="C69" s="58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9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</row>
    <row r="70" spans="1:56" ht="15.75">
      <c r="A70" s="55"/>
      <c r="B70" s="55"/>
      <c r="C70" s="58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9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</row>
    <row r="71" spans="1:56" ht="15.75">
      <c r="A71" s="55"/>
      <c r="B71" s="55"/>
      <c r="C71" s="58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9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</row>
    <row r="72" spans="1:56" ht="15.75">
      <c r="A72" s="55"/>
      <c r="B72" s="55"/>
      <c r="C72" s="58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9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</row>
    <row r="73" spans="1:56" ht="15.75">
      <c r="A73" s="55"/>
      <c r="B73" s="55"/>
      <c r="C73" s="58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9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</row>
    <row r="74" spans="1:56" ht="15.75">
      <c r="A74" s="55"/>
      <c r="B74" s="55"/>
      <c r="C74" s="58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9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</row>
    <row r="75" spans="1:56" ht="15.75">
      <c r="A75" s="55"/>
      <c r="B75" s="55"/>
      <c r="C75" s="58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9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</row>
    <row r="76" spans="1:56" ht="15.75">
      <c r="A76" s="55"/>
      <c r="B76" s="55"/>
      <c r="C76" s="5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9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</row>
    <row r="77" spans="1:56" ht="15.75">
      <c r="A77" s="55"/>
      <c r="B77" s="55"/>
      <c r="C77" s="58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9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</row>
    <row r="78" spans="1:56" ht="15.75">
      <c r="A78" s="55"/>
      <c r="B78" s="55"/>
      <c r="C78" s="58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9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</row>
    <row r="79" spans="1:56" ht="15.75">
      <c r="A79" s="55"/>
      <c r="B79" s="55"/>
      <c r="C79" s="58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9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</row>
    <row r="80" spans="1:56" ht="15.75">
      <c r="A80" s="55"/>
      <c r="B80" s="55"/>
      <c r="C80" s="58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</row>
    <row r="81" spans="1:56" ht="15.75">
      <c r="A81" s="55"/>
      <c r="B81" s="55"/>
      <c r="C81" s="58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9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</row>
    <row r="82" spans="1:56" ht="15.75">
      <c r="A82" s="55"/>
      <c r="B82" s="55"/>
      <c r="C82" s="58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9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</row>
    <row r="83" spans="1:56" ht="15.75">
      <c r="A83" s="55"/>
      <c r="B83" s="55"/>
      <c r="C83" s="58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9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</row>
    <row r="84" spans="1:56" ht="15.75">
      <c r="A84" s="55"/>
      <c r="B84" s="55"/>
      <c r="C84" s="58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9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</row>
    <row r="85" spans="1:56" ht="15.75">
      <c r="A85" s="55"/>
      <c r="B85" s="55"/>
      <c r="C85" s="58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9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</row>
    <row r="86" spans="1:56" ht="15.75">
      <c r="A86" s="55"/>
      <c r="B86" s="55"/>
      <c r="C86" s="58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9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</row>
    <row r="87" spans="1:56" ht="15.75">
      <c r="A87" s="55"/>
      <c r="B87" s="55"/>
      <c r="C87" s="58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9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</row>
    <row r="88" spans="1:56" ht="15.75">
      <c r="A88" s="55"/>
      <c r="B88" s="55"/>
      <c r="C88" s="58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9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</row>
    <row r="89" spans="1:56" ht="15.75">
      <c r="A89" s="55"/>
      <c r="B89" s="55"/>
      <c r="C89" s="58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9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</row>
    <row r="90" spans="1:56" ht="15.75">
      <c r="A90" s="55"/>
      <c r="B90" s="55"/>
      <c r="C90" s="58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9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</row>
    <row r="91" spans="1:56" ht="15.75">
      <c r="A91" s="55"/>
      <c r="B91" s="55"/>
      <c r="C91" s="58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9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</row>
    <row r="92" spans="1:56" ht="15.75">
      <c r="A92" s="55"/>
      <c r="B92" s="55"/>
      <c r="C92" s="58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9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</row>
    <row r="93" spans="1:56" ht="15.75">
      <c r="A93" s="55"/>
      <c r="B93" s="55"/>
      <c r="C93" s="58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9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</row>
    <row r="94" spans="1:56" ht="15.75">
      <c r="A94" s="55"/>
      <c r="B94" s="55"/>
      <c r="C94" s="58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9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</row>
    <row r="95" spans="1:56" ht="15.75">
      <c r="A95" s="55"/>
      <c r="B95" s="55"/>
      <c r="C95" s="58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9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</row>
    <row r="96" spans="1:56" ht="15.75">
      <c r="A96" s="55"/>
      <c r="B96" s="55"/>
      <c r="C96" s="58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9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</row>
    <row r="97" spans="1:56" ht="15.75">
      <c r="A97" s="55"/>
      <c r="B97" s="55"/>
      <c r="C97" s="58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9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</row>
    <row r="98" spans="1:56" ht="15.75">
      <c r="A98" s="55"/>
      <c r="B98" s="55"/>
      <c r="C98" s="58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9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</row>
    <row r="99" spans="1:56" ht="15.75">
      <c r="A99" s="55"/>
      <c r="B99" s="55"/>
      <c r="C99" s="58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9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</row>
    <row r="100" spans="1:56" ht="15.75">
      <c r="A100" s="55"/>
      <c r="B100" s="55"/>
      <c r="C100" s="58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9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</row>
    <row r="101" spans="1:56" ht="15.75">
      <c r="A101" s="55"/>
      <c r="B101" s="55"/>
      <c r="C101" s="58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9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  <row r="102" spans="1:56" ht="15.75">
      <c r="A102" s="55"/>
      <c r="B102" s="55"/>
      <c r="C102" s="58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9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</row>
    <row r="103" spans="1:56" ht="15.75">
      <c r="A103" s="55"/>
      <c r="B103" s="55"/>
      <c r="C103" s="58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9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</row>
    <row r="104" spans="1:56" ht="15.75">
      <c r="A104" s="55"/>
      <c r="B104" s="55"/>
      <c r="C104" s="58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9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</row>
    <row r="105" spans="1:56" ht="15.75">
      <c r="A105" s="55"/>
      <c r="B105" s="55"/>
      <c r="C105" s="58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9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</row>
    <row r="106" spans="1:56" ht="15.75">
      <c r="A106" s="55"/>
      <c r="B106" s="55"/>
      <c r="C106" s="58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9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</row>
    <row r="107" spans="1:56" ht="15.75">
      <c r="A107" s="55"/>
      <c r="B107" s="55"/>
      <c r="C107" s="58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9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</row>
    <row r="108" spans="1:56" ht="15.75">
      <c r="A108" s="55"/>
      <c r="B108" s="55"/>
      <c r="C108" s="58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9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</row>
    <row r="109" spans="1:56" ht="15.75">
      <c r="A109" s="55"/>
      <c r="B109" s="55"/>
      <c r="C109" s="58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9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</row>
    <row r="110" spans="1:56" ht="15.75">
      <c r="A110" s="55"/>
      <c r="B110" s="55"/>
      <c r="C110" s="58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9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</row>
    <row r="111" spans="1:56" ht="15.75">
      <c r="A111" s="55"/>
      <c r="B111" s="55"/>
      <c r="C111" s="58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9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</row>
    <row r="112" spans="1:56" ht="15.75">
      <c r="A112" s="55"/>
      <c r="B112" s="55"/>
      <c r="C112" s="58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9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</row>
    <row r="113" spans="1:56" ht="15.75">
      <c r="A113" s="55"/>
      <c r="B113" s="55"/>
      <c r="C113" s="58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9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</row>
    <row r="114" spans="1:56" ht="15.75">
      <c r="A114" s="55"/>
      <c r="B114" s="55"/>
      <c r="C114" s="58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9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</row>
    <row r="115" spans="1:56" ht="15.75">
      <c r="A115" s="55"/>
      <c r="B115" s="55"/>
      <c r="C115" s="58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9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</row>
    <row r="116" spans="1:56" ht="15.75">
      <c r="A116" s="55"/>
      <c r="B116" s="55"/>
      <c r="C116" s="58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9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</row>
    <row r="117" spans="1:56" ht="15.75">
      <c r="A117" s="55"/>
      <c r="B117" s="55"/>
      <c r="C117" s="58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9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</row>
    <row r="118" spans="1:56" ht="15.75">
      <c r="A118" s="55"/>
      <c r="B118" s="55"/>
      <c r="C118" s="58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9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</row>
    <row r="119" spans="1:56" ht="15.75">
      <c r="A119" s="55"/>
      <c r="B119" s="55"/>
      <c r="C119" s="58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9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</row>
    <row r="120" spans="1:56" ht="15.75">
      <c r="A120" s="55"/>
      <c r="B120" s="55"/>
      <c r="C120" s="58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9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</row>
    <row r="121" spans="1:56" ht="15.75">
      <c r="A121" s="55"/>
      <c r="B121" s="55"/>
      <c r="C121" s="58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9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</row>
    <row r="122" spans="1:56" ht="15.75">
      <c r="A122" s="55"/>
      <c r="B122" s="55"/>
      <c r="C122" s="58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9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</row>
    <row r="123" spans="1:56" ht="15.75">
      <c r="A123" s="55"/>
      <c r="B123" s="55"/>
      <c r="C123" s="58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9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</row>
    <row r="124" spans="1:56" ht="15.75">
      <c r="A124" s="55"/>
      <c r="B124" s="55"/>
      <c r="C124" s="58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9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</row>
    <row r="125" spans="1:56" ht="15.75">
      <c r="A125" s="55"/>
      <c r="B125" s="55"/>
      <c r="C125" s="58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9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</row>
    <row r="126" spans="1:56" ht="15.75">
      <c r="A126" s="55"/>
      <c r="B126" s="55"/>
      <c r="C126" s="58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9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</row>
    <row r="127" spans="1:56" ht="15.75">
      <c r="A127" s="55"/>
      <c r="B127" s="55"/>
      <c r="C127" s="58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9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</row>
    <row r="128" spans="1:56" ht="15.75">
      <c r="A128" s="55"/>
      <c r="B128" s="55"/>
      <c r="C128" s="58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9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</row>
    <row r="129" spans="1:56" ht="15.75">
      <c r="A129" s="55"/>
      <c r="B129" s="55"/>
      <c r="C129" s="58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9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</row>
    <row r="130" spans="1:56" ht="15.75">
      <c r="A130" s="55"/>
      <c r="B130" s="55"/>
      <c r="C130" s="58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9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</row>
    <row r="131" spans="1:56" ht="15.75">
      <c r="A131" s="55"/>
      <c r="B131" s="55"/>
      <c r="C131" s="58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9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</row>
    <row r="132" spans="1:56" ht="15.75">
      <c r="A132" s="55"/>
      <c r="B132" s="55"/>
      <c r="C132" s="58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9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</row>
    <row r="133" spans="1:56" ht="15.75">
      <c r="A133" s="55"/>
      <c r="B133" s="55"/>
      <c r="C133" s="58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9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</row>
    <row r="134" spans="1:56" ht="15.75">
      <c r="A134" s="55"/>
      <c r="B134" s="55"/>
      <c r="C134" s="58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9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</row>
    <row r="135" spans="1:56" ht="15.75">
      <c r="A135" s="55"/>
      <c r="B135" s="55"/>
      <c r="C135" s="58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9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</row>
    <row r="136" spans="1:56" ht="15.75">
      <c r="A136" s="55"/>
      <c r="B136" s="55"/>
      <c r="C136" s="58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9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</row>
    <row r="137" spans="1:56" ht="15.75">
      <c r="A137" s="55"/>
      <c r="B137" s="55"/>
      <c r="C137" s="58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9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</row>
    <row r="138" spans="1:56" ht="15.75">
      <c r="A138" s="55"/>
      <c r="B138" s="55"/>
      <c r="C138" s="58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9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</row>
    <row r="139" spans="1:56" ht="15.75">
      <c r="A139" s="55"/>
      <c r="B139" s="55"/>
      <c r="C139" s="58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9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</row>
    <row r="140" spans="1:56" ht="15.75">
      <c r="A140" s="55"/>
      <c r="B140" s="55"/>
      <c r="C140" s="58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9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</row>
    <row r="141" spans="1:56" ht="15.75">
      <c r="A141" s="55"/>
      <c r="B141" s="55"/>
      <c r="C141" s="58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9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</row>
    <row r="142" spans="1:56" ht="15.75">
      <c r="A142" s="55"/>
      <c r="B142" s="55"/>
      <c r="C142" s="58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9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</row>
    <row r="143" spans="1:56" ht="15.75">
      <c r="A143" s="55"/>
      <c r="B143" s="55"/>
      <c r="C143" s="58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9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</row>
    <row r="144" spans="1:56" ht="15.75">
      <c r="A144" s="55"/>
      <c r="B144" s="55"/>
      <c r="C144" s="58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9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</row>
    <row r="145" spans="1:56" ht="15.75">
      <c r="A145" s="55"/>
      <c r="B145" s="55"/>
      <c r="C145" s="58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9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</row>
    <row r="146" spans="1:56" ht="15.75">
      <c r="A146" s="55"/>
      <c r="B146" s="55"/>
      <c r="C146" s="58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9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</row>
    <row r="147" spans="1:56" ht="15.75">
      <c r="A147" s="55"/>
      <c r="B147" s="55"/>
      <c r="C147" s="58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9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</row>
    <row r="148" spans="1:56" ht="15.75">
      <c r="A148" s="55"/>
      <c r="B148" s="55"/>
      <c r="C148" s="58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9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</row>
    <row r="149" spans="1:56" ht="15.75">
      <c r="A149" s="55"/>
      <c r="B149" s="55"/>
      <c r="C149" s="58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9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</row>
    <row r="150" spans="1:56" ht="15.75">
      <c r="A150" s="55"/>
      <c r="B150" s="55"/>
      <c r="C150" s="58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9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</row>
    <row r="151" spans="1:56" ht="15.75">
      <c r="A151" s="55"/>
      <c r="B151" s="55"/>
      <c r="C151" s="58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9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</row>
    <row r="152" spans="1:56" ht="15.75">
      <c r="A152" s="55"/>
      <c r="B152" s="55"/>
      <c r="C152" s="58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9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</row>
    <row r="153" spans="1:56" ht="15.75">
      <c r="A153" s="55"/>
      <c r="B153" s="55"/>
      <c r="C153" s="58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9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</row>
    <row r="154" spans="1:56" ht="15.75">
      <c r="A154" s="55"/>
      <c r="B154" s="55"/>
      <c r="C154" s="58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9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</row>
    <row r="155" spans="1:56" ht="15.75">
      <c r="A155" s="55"/>
      <c r="B155" s="55"/>
      <c r="C155" s="58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9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</row>
    <row r="156" spans="1:56" ht="15.75">
      <c r="A156" s="55"/>
      <c r="B156" s="55"/>
      <c r="C156" s="58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9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</row>
    <row r="157" spans="1:56" ht="15.75">
      <c r="A157" s="55"/>
      <c r="B157" s="55"/>
      <c r="C157" s="58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9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</row>
    <row r="158" spans="1:56" ht="15.75">
      <c r="A158" s="55"/>
      <c r="B158" s="55"/>
      <c r="C158" s="58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9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</row>
    <row r="159" spans="1:56" ht="15.75">
      <c r="A159" s="55"/>
      <c r="B159" s="55"/>
      <c r="C159" s="58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9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</row>
    <row r="160" spans="1:56" ht="15.75">
      <c r="A160" s="55"/>
      <c r="B160" s="55"/>
      <c r="C160" s="58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9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</row>
    <row r="161" spans="1:56" ht="15.75">
      <c r="A161" s="55"/>
      <c r="B161" s="55"/>
      <c r="C161" s="58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9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</row>
    <row r="162" spans="1:56" ht="15.75">
      <c r="A162" s="55"/>
      <c r="B162" s="55"/>
      <c r="C162" s="58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9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</row>
    <row r="163" spans="1:56" ht="15.75">
      <c r="A163" s="55"/>
      <c r="B163" s="55"/>
      <c r="C163" s="58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9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</row>
    <row r="164" spans="1:56" ht="15.75">
      <c r="A164" s="55"/>
      <c r="B164" s="55"/>
      <c r="C164" s="58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9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</row>
    <row r="165" spans="1:56" ht="15.75">
      <c r="A165" s="55"/>
      <c r="B165" s="55"/>
      <c r="C165" s="58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9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</row>
    <row r="166" spans="1:56" ht="15.75">
      <c r="A166" s="55"/>
      <c r="B166" s="55"/>
      <c r="C166" s="58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9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</row>
    <row r="167" spans="1:56" ht="15.75">
      <c r="A167" s="55"/>
      <c r="B167" s="55"/>
      <c r="C167" s="58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9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</row>
    <row r="168" spans="1:56" ht="15.75">
      <c r="A168" s="55"/>
      <c r="B168" s="55"/>
      <c r="C168" s="58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9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</row>
    <row r="169" spans="1:56" ht="15.75">
      <c r="A169" s="55"/>
      <c r="B169" s="55"/>
      <c r="C169" s="58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9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</row>
    <row r="170" spans="1:56" ht="15.75">
      <c r="A170" s="55"/>
      <c r="B170" s="55"/>
      <c r="C170" s="58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9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</row>
    <row r="171" spans="1:56" ht="15.75">
      <c r="A171" s="55"/>
      <c r="B171" s="55"/>
      <c r="C171" s="58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9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</row>
    <row r="172" spans="1:56" ht="15.75">
      <c r="A172" s="55"/>
      <c r="B172" s="55"/>
      <c r="C172" s="58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9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</row>
    <row r="173" spans="1:56" ht="15.75">
      <c r="A173" s="55"/>
      <c r="B173" s="55"/>
      <c r="C173" s="58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9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</row>
    <row r="174" spans="1:56" ht="15.75">
      <c r="A174" s="55"/>
      <c r="B174" s="55"/>
      <c r="C174" s="58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9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</row>
    <row r="175" spans="1:56" ht="15.75">
      <c r="A175" s="55"/>
      <c r="B175" s="55"/>
      <c r="C175" s="58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9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</row>
    <row r="176" spans="1:56" ht="15.75">
      <c r="A176" s="55"/>
      <c r="B176" s="55"/>
      <c r="C176" s="58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9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</row>
    <row r="177" spans="1:56" ht="15.75">
      <c r="A177" s="55"/>
      <c r="B177" s="55"/>
      <c r="C177" s="58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9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</row>
    <row r="178" spans="1:56" ht="15.75">
      <c r="A178" s="55"/>
      <c r="B178" s="55"/>
      <c r="C178" s="58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9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</row>
    <row r="179" spans="1:56" ht="15.75">
      <c r="A179" s="55"/>
      <c r="B179" s="55"/>
      <c r="C179" s="58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9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</row>
    <row r="180" spans="1:56" ht="15.75">
      <c r="A180" s="55"/>
      <c r="B180" s="55"/>
      <c r="C180" s="58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9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</row>
    <row r="181" spans="1:56" ht="15.75">
      <c r="A181" s="55"/>
      <c r="B181" s="55"/>
      <c r="C181" s="58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9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</row>
    <row r="182" spans="1:56" ht="15.75">
      <c r="A182" s="55"/>
      <c r="B182" s="55"/>
      <c r="C182" s="58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9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</row>
    <row r="183" spans="1:56" ht="15.75">
      <c r="A183" s="55"/>
      <c r="B183" s="55"/>
      <c r="C183" s="58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9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</row>
    <row r="184" spans="1:56" ht="15.75">
      <c r="A184" s="55"/>
      <c r="B184" s="55"/>
      <c r="C184" s="58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9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</row>
    <row r="185" spans="1:56" ht="15.75">
      <c r="A185" s="55"/>
      <c r="B185" s="55"/>
      <c r="C185" s="58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9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</row>
    <row r="186" spans="1:56" ht="15.75">
      <c r="A186" s="55"/>
      <c r="B186" s="55"/>
      <c r="C186" s="58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9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</row>
    <row r="187" spans="1:56" ht="15.75">
      <c r="A187" s="55"/>
      <c r="B187" s="55"/>
      <c r="C187" s="58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9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</row>
    <row r="188" spans="1:56" ht="15.75">
      <c r="A188" s="55"/>
      <c r="B188" s="55"/>
      <c r="C188" s="58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9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</row>
    <row r="189" spans="1:56" ht="15.75">
      <c r="A189" s="55"/>
      <c r="B189" s="55"/>
      <c r="C189" s="58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9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</row>
    <row r="190" spans="1:56" ht="15.75">
      <c r="A190" s="55"/>
      <c r="B190" s="55"/>
      <c r="C190" s="58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9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</row>
    <row r="191" spans="1:56" ht="15.75">
      <c r="A191" s="55"/>
      <c r="B191" s="55"/>
      <c r="C191" s="58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9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</row>
    <row r="192" spans="1:56" ht="15.75">
      <c r="A192" s="55"/>
      <c r="B192" s="55"/>
      <c r="C192" s="58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9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</row>
    <row r="193" spans="1:56" ht="15.75">
      <c r="A193" s="55"/>
      <c r="B193" s="55"/>
      <c r="C193" s="58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9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</row>
    <row r="194" spans="1:56" ht="15.75">
      <c r="A194" s="55"/>
      <c r="B194" s="55"/>
      <c r="C194" s="58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9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</row>
    <row r="195" spans="1:56" ht="15.75">
      <c r="A195" s="55"/>
      <c r="B195" s="55"/>
      <c r="C195" s="58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9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</row>
    <row r="196" spans="1:56" ht="15.75">
      <c r="A196" s="55"/>
      <c r="B196" s="55"/>
      <c r="C196" s="58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9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</row>
    <row r="197" spans="1:56" ht="15.75">
      <c r="A197" s="55"/>
      <c r="B197" s="55"/>
      <c r="C197" s="58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9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</row>
    <row r="198" spans="1:56" ht="15.75">
      <c r="A198" s="55"/>
      <c r="B198" s="55"/>
      <c r="C198" s="58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9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</row>
    <row r="199" spans="1:56" ht="15.75">
      <c r="A199" s="55"/>
      <c r="B199" s="55"/>
      <c r="C199" s="58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9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</row>
    <row r="200" spans="1:56" ht="15.75">
      <c r="A200" s="55"/>
      <c r="B200" s="55"/>
      <c r="C200" s="58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9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</row>
    <row r="201" spans="1:56" ht="15.75">
      <c r="A201" s="55"/>
      <c r="B201" s="55"/>
      <c r="C201" s="5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9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</row>
    <row r="202" spans="1:56" ht="15.75">
      <c r="A202" s="55"/>
      <c r="B202" s="55"/>
      <c r="C202" s="58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9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</row>
    <row r="203" spans="1:56" ht="15.75">
      <c r="A203" s="55"/>
      <c r="B203" s="55"/>
      <c r="C203" s="58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9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</row>
    <row r="204" spans="1:56" ht="15.75">
      <c r="A204" s="55"/>
      <c r="B204" s="55"/>
      <c r="C204" s="58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9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</row>
    <row r="205" spans="1:56" ht="15.75">
      <c r="A205" s="55"/>
      <c r="B205" s="55"/>
      <c r="C205" s="58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9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</row>
    <row r="206" spans="1:56" ht="15.75">
      <c r="A206" s="55"/>
      <c r="B206" s="55"/>
      <c r="C206" s="58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9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</row>
    <row r="207" spans="1:56" ht="15.75">
      <c r="A207" s="55"/>
      <c r="B207" s="55"/>
      <c r="C207" s="58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9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</row>
    <row r="208" spans="1:56" ht="15.75">
      <c r="A208" s="55"/>
      <c r="B208" s="55"/>
      <c r="C208" s="58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9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</row>
    <row r="209" spans="1:56" ht="15.75">
      <c r="A209" s="55"/>
      <c r="B209" s="55"/>
      <c r="C209" s="58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9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</row>
    <row r="210" spans="1:56" ht="15.75">
      <c r="A210" s="55"/>
      <c r="B210" s="55"/>
      <c r="C210" s="58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9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</row>
    <row r="211" spans="1:56" ht="15.75">
      <c r="A211" s="55"/>
      <c r="B211" s="55"/>
      <c r="C211" s="58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9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</row>
    <row r="212" spans="1:56" ht="15.75">
      <c r="A212" s="55"/>
      <c r="B212" s="55"/>
      <c r="C212" s="58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9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</row>
    <row r="213" spans="1:56" ht="15.75">
      <c r="A213" s="55"/>
      <c r="B213" s="55"/>
      <c r="C213" s="58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9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</row>
    <row r="214" spans="1:56" ht="15.75">
      <c r="A214" s="55"/>
      <c r="B214" s="55"/>
      <c r="C214" s="58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9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</row>
    <row r="215" spans="1:56" ht="15.75">
      <c r="A215" s="55"/>
      <c r="B215" s="55"/>
      <c r="C215" s="58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9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</row>
    <row r="216" spans="1:56" ht="15.75">
      <c r="A216" s="55"/>
      <c r="B216" s="55"/>
      <c r="C216" s="58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9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</row>
    <row r="217" spans="1:56" ht="15.75">
      <c r="A217" s="55"/>
      <c r="B217" s="55"/>
      <c r="C217" s="58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9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</row>
    <row r="218" spans="1:56" ht="15.75">
      <c r="A218" s="55"/>
      <c r="B218" s="55"/>
      <c r="C218" s="58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9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</row>
    <row r="219" spans="1:56" ht="15.75">
      <c r="A219" s="55"/>
      <c r="B219" s="55"/>
      <c r="C219" s="58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9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</row>
    <row r="220" spans="1:56" ht="15.75">
      <c r="A220" s="55"/>
      <c r="B220" s="55"/>
      <c r="C220" s="58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9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</row>
    <row r="221" spans="1:56" ht="15.75">
      <c r="A221" s="55"/>
      <c r="B221" s="55"/>
      <c r="C221" s="58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9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</row>
    <row r="222" spans="1:56" ht="15.75">
      <c r="A222" s="55"/>
      <c r="B222" s="55"/>
      <c r="C222" s="58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9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</row>
    <row r="223" spans="1:56" ht="15.75">
      <c r="A223" s="55"/>
      <c r="B223" s="55"/>
      <c r="C223" s="58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9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</row>
    <row r="224" spans="1:56" ht="15.75">
      <c r="A224" s="55"/>
      <c r="B224" s="55"/>
      <c r="C224" s="58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9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</row>
    <row r="225" spans="1:56" ht="15.75">
      <c r="A225" s="55"/>
      <c r="B225" s="55"/>
      <c r="C225" s="58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9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</row>
    <row r="226" spans="1:56" ht="15.75">
      <c r="A226" s="55"/>
      <c r="B226" s="55"/>
      <c r="C226" s="58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9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</row>
    <row r="227" spans="1:56" ht="15.75">
      <c r="A227" s="55"/>
      <c r="B227" s="55"/>
      <c r="C227" s="58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9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</row>
    <row r="228" spans="1:56" ht="15.75">
      <c r="A228" s="55"/>
      <c r="B228" s="55"/>
      <c r="C228" s="58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9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</row>
    <row r="229" spans="1:56" ht="15.75">
      <c r="A229" s="55"/>
      <c r="B229" s="55"/>
      <c r="C229" s="58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9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</row>
    <row r="230" spans="1:56" ht="15.75">
      <c r="A230" s="55"/>
      <c r="B230" s="55"/>
      <c r="C230" s="58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9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</row>
    <row r="231" spans="1:56" ht="15.75">
      <c r="A231" s="55"/>
      <c r="B231" s="55"/>
      <c r="C231" s="58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9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</row>
    <row r="232" spans="1:56" ht="15.75">
      <c r="A232" s="55"/>
      <c r="B232" s="55"/>
      <c r="C232" s="58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9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</row>
    <row r="233" spans="1:56" ht="15.75">
      <c r="A233" s="55"/>
      <c r="B233" s="55"/>
      <c r="C233" s="58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9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</row>
    <row r="234" spans="1:56" ht="15.75">
      <c r="A234" s="55"/>
      <c r="B234" s="55"/>
      <c r="C234" s="58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9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</row>
    <row r="235" spans="1:56" ht="15.75">
      <c r="A235" s="55"/>
      <c r="B235" s="55"/>
      <c r="C235" s="58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9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</row>
    <row r="236" spans="1:56" ht="15.75">
      <c r="A236" s="55"/>
      <c r="B236" s="55"/>
      <c r="C236" s="58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9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</row>
    <row r="237" spans="1:56" ht="15.75">
      <c r="A237" s="55"/>
      <c r="B237" s="55"/>
      <c r="C237" s="58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9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</row>
    <row r="238" spans="1:56" ht="15.75">
      <c r="A238" s="55"/>
      <c r="B238" s="55"/>
      <c r="C238" s="58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9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</row>
    <row r="239" spans="1:56" ht="15.75">
      <c r="A239" s="55"/>
      <c r="B239" s="55"/>
      <c r="C239" s="58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9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</row>
    <row r="240" spans="1:56" ht="15.75">
      <c r="A240" s="55"/>
      <c r="B240" s="55"/>
      <c r="C240" s="58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9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</row>
    <row r="241" spans="1:56" ht="15.75">
      <c r="A241" s="55"/>
      <c r="B241" s="55"/>
      <c r="C241" s="58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9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</row>
    <row r="242" spans="1:56" ht="15.75">
      <c r="A242" s="55"/>
      <c r="B242" s="55"/>
      <c r="C242" s="58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9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</row>
    <row r="243" spans="1:56" ht="15.75">
      <c r="A243" s="55"/>
      <c r="B243" s="55"/>
      <c r="C243" s="58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9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</row>
    <row r="244" spans="1:56" ht="15.75">
      <c r="A244" s="55"/>
      <c r="B244" s="55"/>
      <c r="C244" s="58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9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</row>
    <row r="245" spans="1:56" ht="15.75">
      <c r="A245" s="55"/>
      <c r="B245" s="55"/>
      <c r="C245" s="58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9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</row>
    <row r="246" spans="1:56" ht="15.75">
      <c r="A246" s="55"/>
      <c r="B246" s="55"/>
      <c r="C246" s="58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9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</row>
    <row r="247" spans="1:56" ht="15.75">
      <c r="A247" s="55"/>
      <c r="B247" s="55"/>
      <c r="C247" s="58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9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</row>
    <row r="248" spans="1:56" ht="15.75">
      <c r="A248" s="55"/>
      <c r="B248" s="55"/>
      <c r="C248" s="58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9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</row>
    <row r="249" spans="1:56" ht="15.75">
      <c r="A249" s="55"/>
      <c r="B249" s="55"/>
      <c r="C249" s="58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9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</row>
    <row r="250" spans="1:56" ht="15.75">
      <c r="A250" s="55"/>
      <c r="B250" s="55"/>
      <c r="C250" s="58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9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</row>
    <row r="251" spans="1:56" ht="15.75">
      <c r="A251" s="55"/>
      <c r="B251" s="55"/>
      <c r="C251" s="58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9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</row>
    <row r="252" spans="1:56" ht="15.75">
      <c r="A252" s="55"/>
      <c r="B252" s="55"/>
      <c r="C252" s="58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9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</row>
    <row r="253" spans="1:56" ht="15.75">
      <c r="A253" s="55"/>
      <c r="B253" s="55"/>
      <c r="C253" s="58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9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</row>
    <row r="254" spans="1:56" ht="15.75">
      <c r="A254" s="55"/>
      <c r="B254" s="55"/>
      <c r="C254" s="58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9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</row>
    <row r="255" spans="1:56" ht="15.75">
      <c r="A255" s="55"/>
      <c r="B255" s="55"/>
      <c r="C255" s="58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9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</row>
    <row r="256" spans="1:56" ht="15.75">
      <c r="A256" s="55"/>
      <c r="B256" s="55"/>
      <c r="C256" s="58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9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</row>
    <row r="257" spans="1:56" ht="15.75">
      <c r="A257" s="55"/>
      <c r="B257" s="55"/>
      <c r="C257" s="58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9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</row>
    <row r="258" spans="1:56" ht="15.75">
      <c r="A258" s="55"/>
      <c r="B258" s="55"/>
      <c r="C258" s="58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9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</row>
    <row r="259" spans="1:56" ht="15.75">
      <c r="A259" s="55"/>
      <c r="B259" s="55"/>
      <c r="C259" s="58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9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</row>
    <row r="260" spans="1:56" ht="15.75">
      <c r="A260" s="55"/>
      <c r="B260" s="55"/>
      <c r="C260" s="58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9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</row>
    <row r="261" spans="1:56" ht="15.75">
      <c r="A261" s="55"/>
      <c r="B261" s="55"/>
      <c r="C261" s="58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9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</row>
    <row r="262" spans="1:56" ht="15.75">
      <c r="A262" s="55"/>
      <c r="B262" s="55"/>
      <c r="C262" s="58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9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</row>
    <row r="263" spans="1:56" ht="15.75">
      <c r="A263" s="55"/>
      <c r="B263" s="55"/>
      <c r="C263" s="58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9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</row>
    <row r="264" spans="1:56" ht="15.75">
      <c r="A264" s="55"/>
      <c r="B264" s="55"/>
      <c r="C264" s="58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9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</row>
    <row r="265" spans="1:56" ht="15.75">
      <c r="A265" s="55"/>
      <c r="B265" s="55"/>
      <c r="C265" s="58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9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</row>
    <row r="266" spans="1:56" ht="15.75">
      <c r="A266" s="55"/>
      <c r="B266" s="55"/>
      <c r="C266" s="58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9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</row>
    <row r="267" spans="1:56" ht="15.75">
      <c r="A267" s="55"/>
      <c r="B267" s="55"/>
      <c r="C267" s="58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9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</row>
    <row r="268" spans="1:56" ht="15.75">
      <c r="A268" s="55"/>
      <c r="B268" s="55"/>
      <c r="C268" s="58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9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</row>
    <row r="269" spans="1:56" ht="15.75">
      <c r="A269" s="55"/>
      <c r="B269" s="55"/>
      <c r="C269" s="58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9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</row>
    <row r="270" spans="1:56" ht="15.75">
      <c r="A270" s="55"/>
      <c r="B270" s="55"/>
      <c r="C270" s="58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9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</row>
    <row r="271" spans="1:56" ht="15.75">
      <c r="A271" s="55"/>
      <c r="B271" s="55"/>
      <c r="C271" s="58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9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</row>
    <row r="272" spans="1:56" ht="15.75">
      <c r="A272" s="55"/>
      <c r="B272" s="55"/>
      <c r="C272" s="58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9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</row>
    <row r="273" spans="1:56" ht="15.75">
      <c r="A273" s="55"/>
      <c r="B273" s="55"/>
      <c r="C273" s="58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9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</row>
    <row r="274" spans="1:56" ht="15.75">
      <c r="A274" s="55"/>
      <c r="B274" s="55"/>
      <c r="C274" s="58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9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</row>
    <row r="275" spans="1:56" ht="15.75">
      <c r="A275" s="55"/>
      <c r="B275" s="55"/>
      <c r="C275" s="58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9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</row>
    <row r="276" spans="1:56" ht="15.75">
      <c r="A276" s="55"/>
      <c r="B276" s="55"/>
      <c r="C276" s="58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9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</row>
    <row r="277" spans="1:56" ht="15.75">
      <c r="A277" s="55"/>
      <c r="B277" s="55"/>
      <c r="C277" s="58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9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</row>
    <row r="278" spans="1:56" ht="15.75">
      <c r="A278" s="55"/>
      <c r="B278" s="55"/>
      <c r="C278" s="58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9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</row>
    <row r="279" spans="1:56" ht="15.75">
      <c r="A279" s="55"/>
      <c r="B279" s="55"/>
      <c r="C279" s="58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9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</row>
    <row r="280" spans="1:56" ht="15.75">
      <c r="A280" s="55"/>
      <c r="B280" s="55"/>
      <c r="C280" s="58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9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</row>
    <row r="281" spans="1:56" ht="15.75">
      <c r="A281" s="55"/>
      <c r="B281" s="55"/>
      <c r="C281" s="58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9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</row>
    <row r="282" spans="1:56" ht="15.75">
      <c r="A282" s="55"/>
      <c r="B282" s="55"/>
      <c r="C282" s="58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9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</row>
    <row r="283" spans="1:56" ht="15.75">
      <c r="A283" s="55"/>
      <c r="B283" s="55"/>
      <c r="C283" s="58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9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</row>
    <row r="284" spans="1:56" ht="15.75">
      <c r="A284" s="55"/>
      <c r="B284" s="55"/>
      <c r="C284" s="58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9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</row>
    <row r="285" spans="1:56" ht="15.75">
      <c r="A285" s="55"/>
      <c r="B285" s="55"/>
      <c r="C285" s="5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9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</row>
    <row r="286" spans="1:56" ht="15.75">
      <c r="A286" s="55"/>
      <c r="B286" s="55"/>
      <c r="C286" s="58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9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</row>
    <row r="287" spans="1:56" ht="15.75">
      <c r="A287" s="55"/>
      <c r="B287" s="55"/>
      <c r="C287" s="58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9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</row>
    <row r="288" spans="1:56" ht="15.75">
      <c r="A288" s="55"/>
      <c r="B288" s="55"/>
      <c r="C288" s="58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9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</row>
    <row r="289" spans="1:56" ht="15.75">
      <c r="A289" s="55"/>
      <c r="B289" s="55"/>
      <c r="C289" s="58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9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</row>
    <row r="290" spans="1:56" ht="15.75">
      <c r="A290" s="55"/>
      <c r="B290" s="55"/>
      <c r="C290" s="58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9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</row>
    <row r="291" spans="1:56" ht="15.75">
      <c r="A291" s="55"/>
      <c r="B291" s="55"/>
      <c r="C291" s="58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9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</row>
    <row r="292" spans="1:56" ht="15.75">
      <c r="A292" s="55"/>
      <c r="B292" s="55"/>
      <c r="C292" s="58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9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</row>
    <row r="293" spans="1:56" ht="15.75">
      <c r="A293" s="55"/>
      <c r="B293" s="55"/>
      <c r="C293" s="58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9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</row>
    <row r="294" spans="1:56" ht="15.75">
      <c r="A294" s="55"/>
      <c r="B294" s="55"/>
      <c r="C294" s="58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9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</row>
    <row r="295" spans="1:56" ht="15.75">
      <c r="A295" s="55"/>
      <c r="B295" s="55"/>
      <c r="C295" s="58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9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</row>
    <row r="296" spans="1:56" ht="15.75">
      <c r="A296" s="55"/>
      <c r="B296" s="55"/>
      <c r="C296" s="58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9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</row>
    <row r="297" spans="1:56" ht="15.75">
      <c r="A297" s="55"/>
      <c r="B297" s="55"/>
      <c r="C297" s="58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9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</row>
    <row r="298" spans="1:56" ht="15.75">
      <c r="A298" s="55"/>
      <c r="B298" s="55"/>
      <c r="C298" s="58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9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</row>
    <row r="299" spans="1:56" ht="15.75">
      <c r="A299" s="55"/>
      <c r="B299" s="55"/>
      <c r="C299" s="58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9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</row>
    <row r="300" spans="1:56" ht="15.75">
      <c r="A300" s="55"/>
      <c r="B300" s="55"/>
      <c r="C300" s="58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9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</row>
    <row r="301" spans="1:56" ht="15.75">
      <c r="A301" s="55"/>
      <c r="B301" s="55"/>
      <c r="C301" s="58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9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</row>
    <row r="302" spans="1:56" ht="15.75">
      <c r="A302" s="55"/>
      <c r="B302" s="55"/>
      <c r="C302" s="58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9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</row>
    <row r="303" spans="1:56" ht="15.75">
      <c r="A303" s="55"/>
      <c r="B303" s="55"/>
      <c r="C303" s="58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9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</row>
    <row r="304" spans="1:56" ht="15.75">
      <c r="A304" s="55"/>
      <c r="B304" s="55"/>
      <c r="C304" s="58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9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</row>
    <row r="305" spans="1:56" ht="15.75">
      <c r="A305" s="55"/>
      <c r="B305" s="55"/>
      <c r="C305" s="58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9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</row>
    <row r="306" spans="1:56" ht="15.75">
      <c r="A306" s="55"/>
      <c r="B306" s="55"/>
      <c r="C306" s="58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9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</row>
    <row r="307" spans="1:56" ht="15.75">
      <c r="A307" s="55"/>
      <c r="B307" s="55"/>
      <c r="C307" s="58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9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</row>
    <row r="308" spans="1:56" ht="15.75">
      <c r="A308" s="55"/>
      <c r="B308" s="55"/>
      <c r="C308" s="58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9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</row>
    <row r="309" spans="1:56" ht="15.75">
      <c r="A309" s="55"/>
      <c r="B309" s="55"/>
      <c r="C309" s="58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9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</row>
    <row r="310" spans="1:56" ht="15.75">
      <c r="A310" s="55"/>
      <c r="B310" s="55"/>
      <c r="C310" s="58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9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</row>
    <row r="311" spans="1:56" ht="15.75">
      <c r="A311" s="55"/>
      <c r="B311" s="55"/>
      <c r="C311" s="58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9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</row>
    <row r="312" spans="1:56" ht="15.75">
      <c r="A312" s="55"/>
      <c r="B312" s="55"/>
      <c r="C312" s="58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9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</row>
    <row r="313" spans="1:56" ht="15.75">
      <c r="A313" s="55"/>
      <c r="B313" s="55"/>
      <c r="C313" s="58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9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</row>
    <row r="314" spans="1:56" ht="15.75">
      <c r="A314" s="55"/>
      <c r="B314" s="55"/>
      <c r="C314" s="58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9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</row>
    <row r="315" spans="1:56" ht="15.75">
      <c r="A315" s="55"/>
      <c r="B315" s="55"/>
      <c r="C315" s="58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9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</row>
    <row r="316" spans="1:56" ht="15.75">
      <c r="A316" s="55"/>
      <c r="B316" s="55"/>
      <c r="C316" s="58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9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</row>
    <row r="317" spans="1:56" ht="15.75">
      <c r="A317" s="55"/>
      <c r="B317" s="55"/>
      <c r="C317" s="58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9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</row>
    <row r="318" spans="1:56" ht="15.75">
      <c r="A318" s="55"/>
      <c r="B318" s="55"/>
      <c r="C318" s="58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9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</row>
    <row r="319" spans="1:56" ht="15.75">
      <c r="A319" s="55"/>
      <c r="B319" s="55"/>
      <c r="C319" s="58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9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</row>
    <row r="320" spans="1:56" ht="15.75">
      <c r="A320" s="55"/>
      <c r="B320" s="55"/>
      <c r="C320" s="58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9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</row>
    <row r="321" spans="1:56" ht="15.75">
      <c r="A321" s="55"/>
      <c r="B321" s="55"/>
      <c r="C321" s="58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9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</row>
    <row r="322" spans="1:56" ht="15.75">
      <c r="A322" s="55"/>
      <c r="B322" s="55"/>
      <c r="C322" s="58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9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</row>
    <row r="323" spans="1:56" ht="15.75">
      <c r="A323" s="55"/>
      <c r="B323" s="55"/>
      <c r="C323" s="58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9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</row>
    <row r="324" spans="1:56" ht="15.75">
      <c r="A324" s="55"/>
      <c r="B324" s="55"/>
      <c r="C324" s="58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9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</row>
    <row r="325" spans="1:56" ht="15.75">
      <c r="A325" s="55"/>
      <c r="B325" s="55"/>
      <c r="C325" s="58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9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</row>
    <row r="326" spans="1:56" ht="15.75">
      <c r="A326" s="55"/>
      <c r="B326" s="55"/>
      <c r="C326" s="58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9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</row>
    <row r="327" spans="1:56" ht="15.75">
      <c r="A327" s="55"/>
      <c r="B327" s="55"/>
      <c r="C327" s="58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9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</row>
    <row r="328" spans="1:56" ht="15.75">
      <c r="A328" s="55"/>
      <c r="B328" s="55"/>
      <c r="C328" s="58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9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</row>
    <row r="329" spans="1:56" ht="15.75">
      <c r="A329" s="55"/>
      <c r="B329" s="55"/>
      <c r="C329" s="58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9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</row>
    <row r="330" spans="1:56" ht="15.75">
      <c r="A330" s="55"/>
      <c r="B330" s="55"/>
      <c r="C330" s="58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9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</row>
    <row r="331" spans="1:56" ht="15.75">
      <c r="A331" s="55"/>
      <c r="B331" s="55"/>
      <c r="C331" s="58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9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</row>
    <row r="332" spans="1:56" ht="15.75">
      <c r="A332" s="55"/>
      <c r="B332" s="55"/>
      <c r="C332" s="58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9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</row>
    <row r="333" spans="1:56" ht="15.75">
      <c r="A333" s="55"/>
      <c r="B333" s="55"/>
      <c r="C333" s="58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9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</row>
    <row r="334" spans="1:56" ht="15.75">
      <c r="A334" s="55"/>
      <c r="B334" s="55"/>
      <c r="C334" s="58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9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</row>
    <row r="335" spans="1:56" ht="15.75">
      <c r="A335" s="55"/>
      <c r="B335" s="55"/>
      <c r="C335" s="58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9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</row>
    <row r="336" spans="1:56" ht="15.75">
      <c r="A336" s="55"/>
      <c r="B336" s="55"/>
      <c r="C336" s="58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9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</row>
    <row r="337" spans="1:56" ht="15.75">
      <c r="A337" s="55"/>
      <c r="B337" s="55"/>
      <c r="C337" s="58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9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</row>
    <row r="338" spans="1:56" ht="15.75">
      <c r="A338" s="55"/>
      <c r="B338" s="55"/>
      <c r="C338" s="58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9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</row>
    <row r="339" spans="1:56" ht="15.75">
      <c r="A339" s="55"/>
      <c r="B339" s="55"/>
      <c r="C339" s="58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9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</row>
    <row r="340" spans="1:56" ht="15.75">
      <c r="A340" s="55"/>
      <c r="B340" s="55"/>
      <c r="C340" s="58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9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</row>
    <row r="341" spans="1:56" ht="15.75">
      <c r="A341" s="55"/>
      <c r="B341" s="55"/>
      <c r="C341" s="58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9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</row>
    <row r="342" spans="1:56" ht="15.75">
      <c r="A342" s="55"/>
      <c r="B342" s="55"/>
      <c r="C342" s="58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9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</row>
    <row r="343" spans="1:56" ht="15.75">
      <c r="A343" s="55"/>
      <c r="B343" s="55"/>
      <c r="C343" s="58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9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</row>
    <row r="344" spans="1:56" ht="15.75">
      <c r="A344" s="55"/>
      <c r="B344" s="55"/>
      <c r="C344" s="58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9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</row>
    <row r="345" spans="1:56" ht="15.75">
      <c r="A345" s="55"/>
      <c r="B345" s="55"/>
      <c r="C345" s="58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9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</row>
    <row r="346" spans="1:56" ht="15.75">
      <c r="A346" s="55"/>
      <c r="B346" s="55"/>
      <c r="C346" s="58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9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</row>
    <row r="347" spans="1:56" ht="15.75">
      <c r="A347" s="55"/>
      <c r="B347" s="55"/>
      <c r="C347" s="58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9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</row>
    <row r="348" spans="1:56" ht="15.75">
      <c r="A348" s="55"/>
      <c r="B348" s="55"/>
      <c r="C348" s="58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9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</row>
    <row r="349" spans="1:56" ht="15.75">
      <c r="A349" s="55"/>
      <c r="B349" s="55"/>
      <c r="C349" s="58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9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</row>
    <row r="350" spans="1:56" ht="15.75">
      <c r="A350" s="55"/>
      <c r="B350" s="55"/>
      <c r="C350" s="58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9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</row>
    <row r="351" spans="1:56" ht="15.75">
      <c r="A351" s="55"/>
      <c r="B351" s="55"/>
      <c r="C351" s="58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9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</row>
    <row r="352" spans="1:56" ht="15.75">
      <c r="A352" s="55"/>
      <c r="B352" s="55"/>
      <c r="C352" s="58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9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</row>
    <row r="353" spans="1:56" ht="15.75">
      <c r="A353" s="55"/>
      <c r="B353" s="55"/>
      <c r="C353" s="58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9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</row>
    <row r="354" spans="1:56" ht="15.75">
      <c r="A354" s="55"/>
      <c r="B354" s="55"/>
      <c r="C354" s="58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9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</row>
    <row r="355" spans="1:56" ht="15.75">
      <c r="A355" s="55"/>
      <c r="B355" s="55"/>
      <c r="C355" s="58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9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</row>
    <row r="356" spans="1:56" ht="15.75">
      <c r="A356" s="55"/>
      <c r="B356" s="55"/>
      <c r="C356" s="58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9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</row>
    <row r="357" spans="1:56" ht="15.75">
      <c r="A357" s="55"/>
      <c r="B357" s="55"/>
      <c r="C357" s="58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9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</row>
    <row r="358" spans="1:56" ht="15.75">
      <c r="A358" s="55"/>
      <c r="B358" s="55"/>
      <c r="C358" s="58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9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</row>
    <row r="359" spans="1:56" ht="15.75">
      <c r="A359" s="55"/>
      <c r="B359" s="55"/>
      <c r="C359" s="58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9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</row>
    <row r="360" spans="1:56" ht="15.75">
      <c r="A360" s="55"/>
      <c r="B360" s="55"/>
      <c r="C360" s="58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9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</row>
    <row r="361" spans="1:56" ht="15.75">
      <c r="A361" s="55"/>
      <c r="B361" s="55"/>
      <c r="C361" s="58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9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</row>
    <row r="362" spans="1:56" ht="15.75">
      <c r="A362" s="55"/>
      <c r="B362" s="55"/>
      <c r="C362" s="58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9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</row>
    <row r="363" spans="1:56" ht="15.75">
      <c r="A363" s="55"/>
      <c r="B363" s="55"/>
      <c r="C363" s="58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9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</row>
    <row r="364" spans="1:56" ht="15.75">
      <c r="A364" s="55"/>
      <c r="B364" s="55"/>
      <c r="C364" s="58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9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</row>
    <row r="365" spans="1:56" ht="15.75">
      <c r="A365" s="55"/>
      <c r="B365" s="55"/>
      <c r="C365" s="58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9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</row>
    <row r="366" spans="1:56" ht="15.75">
      <c r="A366" s="55"/>
      <c r="B366" s="55"/>
      <c r="C366" s="58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9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</row>
    <row r="367" spans="1:56" ht="15.75">
      <c r="A367" s="55"/>
      <c r="B367" s="55"/>
      <c r="C367" s="58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9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</row>
    <row r="368" spans="1:56" ht="15.75">
      <c r="A368" s="55"/>
      <c r="B368" s="55"/>
      <c r="C368" s="58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9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</row>
    <row r="369" spans="1:56" ht="15.75">
      <c r="A369" s="55"/>
      <c r="B369" s="55"/>
      <c r="C369" s="58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9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</row>
    <row r="370" spans="1:56" ht="15.75">
      <c r="A370" s="55"/>
      <c r="B370" s="55"/>
      <c r="C370" s="58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9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</row>
    <row r="371" spans="1:56" ht="15.75">
      <c r="A371" s="55"/>
      <c r="B371" s="55"/>
      <c r="C371" s="58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9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</row>
    <row r="372" spans="1:56" ht="15.75">
      <c r="A372" s="55"/>
      <c r="B372" s="55"/>
      <c r="C372" s="58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9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</row>
    <row r="373" spans="1:56" ht="15.75">
      <c r="A373" s="55"/>
      <c r="B373" s="55"/>
      <c r="C373" s="58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9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</row>
    <row r="374" spans="1:56" ht="15.75">
      <c r="A374" s="55"/>
      <c r="B374" s="55"/>
      <c r="C374" s="58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9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</row>
    <row r="375" spans="1:56" ht="15.75">
      <c r="A375" s="55"/>
      <c r="B375" s="55"/>
      <c r="C375" s="58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9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</row>
    <row r="376" spans="1:56" ht="15.75">
      <c r="A376" s="55"/>
      <c r="B376" s="55"/>
      <c r="C376" s="58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9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</row>
    <row r="377" spans="1:56" ht="15.75">
      <c r="A377" s="55"/>
      <c r="B377" s="55"/>
      <c r="C377" s="58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9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</row>
    <row r="378" spans="1:56" ht="15.75">
      <c r="A378" s="55"/>
      <c r="B378" s="55"/>
      <c r="C378" s="58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9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</row>
    <row r="379" spans="1:56" ht="15.75">
      <c r="A379" s="55"/>
      <c r="B379" s="55"/>
      <c r="C379" s="58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9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</row>
    <row r="380" spans="1:56" ht="15.75">
      <c r="A380" s="55"/>
      <c r="B380" s="55"/>
      <c r="C380" s="58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9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</row>
    <row r="381" spans="1:56" ht="15.75">
      <c r="A381" s="55"/>
      <c r="B381" s="55"/>
      <c r="C381" s="58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9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</row>
    <row r="382" spans="1:56" ht="15.75">
      <c r="A382" s="55"/>
      <c r="B382" s="55"/>
      <c r="C382" s="58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9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</row>
    <row r="383" spans="1:56" ht="15.75">
      <c r="A383" s="55"/>
      <c r="B383" s="55"/>
      <c r="C383" s="58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9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</row>
    <row r="384" spans="1:56" ht="15.75">
      <c r="A384" s="55"/>
      <c r="B384" s="55"/>
      <c r="C384" s="58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9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</row>
    <row r="385" spans="1:56" ht="15.75">
      <c r="A385" s="55"/>
      <c r="B385" s="55"/>
      <c r="C385" s="58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9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</row>
    <row r="386" spans="1:56" ht="15.75">
      <c r="A386" s="55"/>
      <c r="B386" s="55"/>
      <c r="C386" s="58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9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</row>
    <row r="387" spans="1:56" ht="15.75">
      <c r="A387" s="55"/>
      <c r="B387" s="55"/>
      <c r="C387" s="58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9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</row>
    <row r="388" spans="1:56" ht="15.75">
      <c r="A388" s="55"/>
      <c r="B388" s="55"/>
      <c r="C388" s="58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9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</row>
    <row r="389" spans="1:56" ht="15.75">
      <c r="A389" s="55"/>
      <c r="B389" s="55"/>
      <c r="C389" s="58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9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</row>
    <row r="390" spans="1:56" ht="15.75">
      <c r="A390" s="55"/>
      <c r="B390" s="55"/>
      <c r="C390" s="58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9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</row>
    <row r="391" spans="1:56" ht="15.75">
      <c r="A391" s="55"/>
      <c r="B391" s="55"/>
      <c r="C391" s="58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9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</row>
    <row r="392" spans="1:56" ht="15.75">
      <c r="A392" s="55"/>
      <c r="B392" s="55"/>
      <c r="C392" s="58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9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</row>
    <row r="393" spans="1:56" ht="15.75">
      <c r="A393" s="55"/>
      <c r="B393" s="55"/>
      <c r="C393" s="58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9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</row>
    <row r="394" spans="1:56" ht="15.75">
      <c r="A394" s="55"/>
      <c r="B394" s="55"/>
      <c r="C394" s="58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9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</row>
    <row r="395" spans="1:56" ht="15.75">
      <c r="A395" s="55"/>
      <c r="B395" s="55"/>
      <c r="C395" s="58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9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</row>
    <row r="396" spans="1:56" ht="15.75">
      <c r="A396" s="55"/>
      <c r="B396" s="55"/>
      <c r="C396" s="58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9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</row>
    <row r="397" spans="1:56" ht="15.75">
      <c r="A397" s="55"/>
      <c r="B397" s="55"/>
      <c r="C397" s="58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9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</row>
    <row r="398" spans="1:56" ht="15.75">
      <c r="A398" s="55"/>
      <c r="B398" s="55"/>
      <c r="C398" s="58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9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</row>
    <row r="399" spans="1:56" ht="15.75">
      <c r="A399" s="55"/>
      <c r="B399" s="55"/>
      <c r="C399" s="58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9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</row>
    <row r="400" spans="1:56" ht="15.75">
      <c r="A400" s="55"/>
      <c r="B400" s="55"/>
      <c r="C400" s="58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9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</row>
    <row r="401" spans="1:56" ht="15.75">
      <c r="A401" s="55"/>
      <c r="B401" s="55"/>
      <c r="C401" s="58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9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</row>
    <row r="402" spans="1:56" ht="15.75">
      <c r="A402" s="55"/>
      <c r="B402" s="55"/>
      <c r="C402" s="58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9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</row>
    <row r="403" spans="1:56" ht="15.75">
      <c r="A403" s="55"/>
      <c r="B403" s="55"/>
      <c r="C403" s="58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9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</row>
    <row r="404" spans="1:56" ht="15.75">
      <c r="A404" s="55"/>
      <c r="B404" s="55"/>
      <c r="C404" s="58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9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</row>
    <row r="405" spans="1:56" ht="15.75">
      <c r="A405" s="55"/>
      <c r="B405" s="55"/>
      <c r="C405" s="58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9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</row>
    <row r="406" spans="1:56" ht="15.75">
      <c r="A406" s="55"/>
      <c r="B406" s="55"/>
      <c r="C406" s="58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9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</row>
    <row r="407" spans="1:56" ht="15.75">
      <c r="A407" s="55"/>
      <c r="B407" s="55"/>
      <c r="C407" s="58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9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</row>
    <row r="408" spans="1:56" ht="15.75">
      <c r="A408" s="55"/>
      <c r="B408" s="55"/>
      <c r="C408" s="58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9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</row>
    <row r="409" spans="1:56" ht="15.75">
      <c r="A409" s="55"/>
      <c r="B409" s="55"/>
      <c r="C409" s="58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9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</row>
    <row r="410" spans="1:56" ht="15.75">
      <c r="A410" s="55"/>
      <c r="B410" s="55"/>
      <c r="C410" s="58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9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</row>
    <row r="411" spans="1:56" ht="15.75">
      <c r="A411" s="55"/>
      <c r="B411" s="55"/>
      <c r="C411" s="58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9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</row>
    <row r="412" spans="1:56" ht="15.75">
      <c r="A412" s="55"/>
      <c r="B412" s="55"/>
      <c r="C412" s="58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9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</row>
    <row r="413" spans="1:56" ht="15.75">
      <c r="A413" s="55"/>
      <c r="B413" s="55"/>
      <c r="C413" s="58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9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</row>
    <row r="414" spans="1:56" ht="15.75">
      <c r="A414" s="55"/>
      <c r="B414" s="55"/>
      <c r="C414" s="58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9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</row>
    <row r="415" spans="1:56" ht="15.75">
      <c r="A415" s="55"/>
      <c r="B415" s="55"/>
      <c r="C415" s="58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9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</row>
    <row r="416" spans="1:56" ht="15.75">
      <c r="A416" s="55"/>
      <c r="B416" s="55"/>
      <c r="C416" s="58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9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</row>
    <row r="417" spans="1:56" ht="15.75">
      <c r="A417" s="55"/>
      <c r="B417" s="55"/>
      <c r="C417" s="58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9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</row>
    <row r="418" spans="1:56" ht="15.75">
      <c r="A418" s="55"/>
      <c r="B418" s="55"/>
      <c r="C418" s="58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9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</row>
    <row r="419" spans="1:56" ht="15.75">
      <c r="A419" s="55"/>
      <c r="B419" s="55"/>
      <c r="C419" s="58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9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</row>
    <row r="420" spans="1:56" ht="15.75">
      <c r="A420" s="55"/>
      <c r="B420" s="55"/>
      <c r="C420" s="58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9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</row>
    <row r="421" spans="1:56" ht="15.75">
      <c r="A421" s="55"/>
      <c r="B421" s="55"/>
      <c r="C421" s="58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9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</row>
    <row r="422" spans="1:56" ht="15.75">
      <c r="A422" s="55"/>
      <c r="B422" s="55"/>
      <c r="C422" s="58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9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</row>
    <row r="423" spans="1:56" ht="15.75">
      <c r="A423" s="55"/>
      <c r="B423" s="55"/>
      <c r="C423" s="58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9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</row>
    <row r="424" spans="1:56" ht="15.75">
      <c r="A424" s="55"/>
      <c r="B424" s="55"/>
      <c r="C424" s="58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9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</row>
    <row r="425" spans="1:56" ht="15.75">
      <c r="A425" s="55"/>
      <c r="B425" s="55"/>
      <c r="C425" s="58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9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</row>
    <row r="426" spans="1:56" ht="15.75">
      <c r="A426" s="55"/>
      <c r="B426" s="55"/>
      <c r="C426" s="58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9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</row>
    <row r="427" spans="1:56" ht="15.75">
      <c r="A427" s="55"/>
      <c r="B427" s="55"/>
      <c r="C427" s="58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9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</row>
    <row r="428" spans="1:56" ht="15.75">
      <c r="A428" s="55"/>
      <c r="B428" s="55"/>
      <c r="C428" s="58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9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</row>
    <row r="429" spans="1:56" ht="15.75">
      <c r="A429" s="55"/>
      <c r="B429" s="55"/>
      <c r="C429" s="58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9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</row>
    <row r="430" spans="1:56" ht="15.75">
      <c r="A430" s="55"/>
      <c r="B430" s="55"/>
      <c r="C430" s="58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9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</row>
    <row r="431" spans="1:56" ht="15.75">
      <c r="A431" s="55"/>
      <c r="B431" s="55"/>
      <c r="C431" s="58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9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</row>
    <row r="432" spans="1:56" ht="15.75">
      <c r="A432" s="55"/>
      <c r="B432" s="55"/>
      <c r="C432" s="58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9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</row>
    <row r="433" spans="1:56" ht="15.75">
      <c r="A433" s="55"/>
      <c r="B433" s="55"/>
      <c r="C433" s="58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9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</row>
    <row r="434" spans="1:56" ht="15.75">
      <c r="A434" s="55"/>
      <c r="B434" s="55"/>
      <c r="C434" s="58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9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</row>
    <row r="435" spans="1:56" ht="15.75">
      <c r="A435" s="55"/>
      <c r="B435" s="55"/>
      <c r="C435" s="58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9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</row>
    <row r="436" spans="1:56" ht="15.75">
      <c r="A436" s="55"/>
      <c r="B436" s="55"/>
      <c r="C436" s="58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9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</row>
    <row r="437" spans="1:56" ht="15.75">
      <c r="A437" s="55"/>
      <c r="B437" s="55"/>
      <c r="C437" s="58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9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</row>
    <row r="438" spans="1:56" ht="15.75">
      <c r="A438" s="55"/>
      <c r="B438" s="55"/>
      <c r="C438" s="58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9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</row>
    <row r="439" spans="1:56" ht="15.75">
      <c r="A439" s="55"/>
      <c r="B439" s="55"/>
      <c r="C439" s="58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9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</row>
    <row r="440" spans="1:56" ht="15.75">
      <c r="A440" s="55"/>
      <c r="B440" s="55"/>
      <c r="C440" s="58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9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</row>
    <row r="441" spans="1:56" ht="15.75">
      <c r="A441" s="55"/>
      <c r="B441" s="55"/>
      <c r="C441" s="58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9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</row>
    <row r="442" spans="1:56" ht="15.75">
      <c r="A442" s="55"/>
      <c r="B442" s="55"/>
      <c r="C442" s="58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9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</row>
    <row r="443" spans="1:56" ht="15.75">
      <c r="A443" s="55"/>
      <c r="B443" s="55"/>
      <c r="C443" s="58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9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</row>
    <row r="444" spans="1:56" ht="15.75">
      <c r="A444" s="55"/>
      <c r="B444" s="55"/>
      <c r="C444" s="58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9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</row>
    <row r="445" spans="1:56" ht="15.75">
      <c r="A445" s="55"/>
      <c r="B445" s="55"/>
      <c r="C445" s="58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9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</row>
    <row r="446" spans="1:56" ht="15.75">
      <c r="A446" s="55"/>
      <c r="B446" s="55"/>
      <c r="C446" s="58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9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</row>
    <row r="447" spans="1:56" ht="15.75">
      <c r="A447" s="55"/>
      <c r="B447" s="55"/>
      <c r="C447" s="58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9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</row>
    <row r="448" spans="1:56" ht="15.75">
      <c r="A448" s="55"/>
      <c r="B448" s="55"/>
      <c r="C448" s="58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9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</row>
    <row r="449" spans="1:56" ht="15.75">
      <c r="A449" s="55"/>
      <c r="B449" s="55"/>
      <c r="C449" s="58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9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</row>
    <row r="450" spans="1:56" ht="15.75">
      <c r="A450" s="55"/>
      <c r="B450" s="55"/>
      <c r="C450" s="58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9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</row>
    <row r="451" spans="1:56" ht="15.75">
      <c r="A451" s="55"/>
      <c r="B451" s="55"/>
      <c r="C451" s="58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9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</row>
    <row r="452" spans="1:56" ht="15.75">
      <c r="A452" s="55"/>
      <c r="B452" s="55"/>
      <c r="C452" s="58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9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</row>
    <row r="453" spans="1:56" ht="15.75">
      <c r="A453" s="55"/>
      <c r="B453" s="55"/>
      <c r="C453" s="58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9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</row>
    <row r="454" spans="1:56" ht="15.75">
      <c r="A454" s="55"/>
      <c r="B454" s="55"/>
      <c r="C454" s="58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9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</row>
    <row r="455" spans="1:56" ht="15.75">
      <c r="A455" s="55"/>
      <c r="B455" s="55"/>
      <c r="C455" s="58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9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</row>
    <row r="456" spans="1:56" ht="15.75">
      <c r="A456" s="55"/>
      <c r="B456" s="55"/>
      <c r="C456" s="58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9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</row>
    <row r="457" spans="1:56" ht="15.75">
      <c r="A457" s="55"/>
      <c r="B457" s="55"/>
      <c r="C457" s="58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9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</row>
    <row r="458" spans="1:56" ht="15.75">
      <c r="A458" s="55"/>
      <c r="B458" s="55"/>
      <c r="C458" s="58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9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</row>
    <row r="459" spans="1:56" ht="15.75">
      <c r="A459" s="55"/>
      <c r="B459" s="55"/>
      <c r="C459" s="58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9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</row>
    <row r="460" spans="1:56" ht="15.75">
      <c r="A460" s="55"/>
      <c r="B460" s="55"/>
      <c r="C460" s="58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9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</row>
    <row r="461" spans="1:56" ht="15.75">
      <c r="A461" s="55"/>
      <c r="B461" s="55"/>
      <c r="C461" s="58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9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</row>
    <row r="462" spans="1:56" ht="15.75">
      <c r="A462" s="55"/>
      <c r="B462" s="55"/>
      <c r="C462" s="58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9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</row>
    <row r="463" spans="1:56" ht="15.75">
      <c r="A463" s="55"/>
      <c r="B463" s="55"/>
      <c r="C463" s="58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9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</row>
    <row r="464" spans="1:56" ht="15.75">
      <c r="A464" s="55"/>
      <c r="B464" s="55"/>
      <c r="C464" s="58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9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</row>
    <row r="465" spans="1:56" ht="15.75">
      <c r="A465" s="55"/>
      <c r="B465" s="55"/>
      <c r="C465" s="58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9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</row>
    <row r="466" spans="1:56" ht="15.75">
      <c r="A466" s="55"/>
      <c r="B466" s="55"/>
      <c r="C466" s="58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9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</row>
    <row r="467" spans="1:56" ht="15.75">
      <c r="A467" s="55"/>
      <c r="B467" s="55"/>
      <c r="C467" s="58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9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</row>
    <row r="468" spans="1:56" ht="15.75">
      <c r="A468" s="55"/>
      <c r="B468" s="55"/>
      <c r="C468" s="58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9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</row>
    <row r="469" spans="1:56" ht="15.75">
      <c r="A469" s="55"/>
      <c r="B469" s="55"/>
      <c r="C469" s="58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9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</row>
    <row r="470" spans="1:56" ht="15.75">
      <c r="A470" s="55"/>
      <c r="B470" s="55"/>
      <c r="C470" s="58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9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</row>
    <row r="471" spans="1:56" ht="15.75">
      <c r="A471" s="55"/>
      <c r="B471" s="55"/>
      <c r="C471" s="58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9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</row>
    <row r="472" spans="1:56" ht="15.75">
      <c r="A472" s="55"/>
      <c r="B472" s="55"/>
      <c r="C472" s="58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9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</row>
    <row r="473" spans="1:56" ht="15.75">
      <c r="A473" s="55"/>
      <c r="B473" s="55"/>
      <c r="C473" s="58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9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</row>
    <row r="474" spans="1:56" ht="15.75">
      <c r="A474" s="55"/>
      <c r="B474" s="55"/>
      <c r="C474" s="58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9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</row>
    <row r="475" spans="1:56" ht="15.75">
      <c r="A475" s="55"/>
      <c r="B475" s="55"/>
      <c r="C475" s="58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9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</row>
    <row r="476" spans="1:56" ht="15.75">
      <c r="A476" s="55"/>
      <c r="B476" s="55"/>
      <c r="C476" s="58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9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</row>
    <row r="477" spans="1:56" ht="15.75">
      <c r="A477" s="55"/>
      <c r="B477" s="55"/>
      <c r="C477" s="58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9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</row>
    <row r="478" spans="1:56" ht="15.75">
      <c r="A478" s="55"/>
      <c r="B478" s="55"/>
      <c r="C478" s="58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9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</row>
    <row r="479" spans="1:56" ht="15.75">
      <c r="A479" s="55"/>
      <c r="B479" s="55"/>
      <c r="C479" s="58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9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</row>
    <row r="480" spans="1:56" ht="15.75">
      <c r="A480" s="55"/>
      <c r="B480" s="55"/>
      <c r="C480" s="58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9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</row>
    <row r="481" spans="1:56" ht="15.75">
      <c r="A481" s="55"/>
      <c r="B481" s="55"/>
      <c r="C481" s="58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9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</row>
    <row r="482" spans="1:56" ht="15.75">
      <c r="A482" s="55"/>
      <c r="B482" s="55"/>
      <c r="C482" s="58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9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</row>
    <row r="483" spans="1:56" ht="15.75">
      <c r="A483" s="55"/>
      <c r="B483" s="55"/>
      <c r="C483" s="58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9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</row>
    <row r="484" spans="1:56" ht="15.75">
      <c r="A484" s="55"/>
      <c r="B484" s="55"/>
      <c r="C484" s="58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9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</row>
    <row r="485" spans="1:56" ht="15.75">
      <c r="A485" s="55"/>
      <c r="B485" s="55"/>
      <c r="C485" s="58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9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</row>
    <row r="486" spans="1:56" ht="15.75">
      <c r="A486" s="55"/>
      <c r="B486" s="55"/>
      <c r="C486" s="58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9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</row>
    <row r="487" spans="1:56" ht="15.75">
      <c r="A487" s="55"/>
      <c r="B487" s="55"/>
      <c r="C487" s="58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9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</row>
    <row r="488" spans="1:56" ht="15.75">
      <c r="A488" s="55"/>
      <c r="B488" s="55"/>
      <c r="C488" s="58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9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</row>
    <row r="489" spans="1:56" ht="15.75">
      <c r="A489" s="55"/>
      <c r="B489" s="55"/>
      <c r="C489" s="58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9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</row>
    <row r="490" spans="1:56" ht="15.75">
      <c r="A490" s="55"/>
      <c r="B490" s="55"/>
      <c r="C490" s="58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9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</row>
    <row r="491" spans="1:56" ht="15.75">
      <c r="A491" s="55"/>
      <c r="B491" s="55"/>
      <c r="C491" s="58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9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</row>
    <row r="492" spans="1:56" ht="15.75">
      <c r="A492" s="55"/>
      <c r="B492" s="55"/>
      <c r="C492" s="58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9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</row>
    <row r="493" spans="1:56" ht="15.75">
      <c r="A493" s="55"/>
      <c r="B493" s="55"/>
      <c r="C493" s="58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9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</row>
    <row r="494" spans="1:56" ht="15.75">
      <c r="A494" s="55"/>
      <c r="B494" s="55"/>
      <c r="C494" s="58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9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</row>
    <row r="495" spans="1:56" ht="15.75">
      <c r="A495" s="55"/>
      <c r="B495" s="55"/>
      <c r="C495" s="58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9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</row>
    <row r="496" spans="1:56" ht="15.75">
      <c r="A496" s="55"/>
      <c r="B496" s="55"/>
      <c r="C496" s="58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9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</row>
    <row r="497" spans="1:56" ht="15.75">
      <c r="A497" s="55"/>
      <c r="B497" s="55"/>
      <c r="C497" s="58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9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</row>
    <row r="498" spans="1:56" ht="15.75">
      <c r="A498" s="55"/>
      <c r="B498" s="55"/>
      <c r="C498" s="58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9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</row>
    <row r="499" spans="1:56" ht="15.75">
      <c r="A499" s="55"/>
      <c r="B499" s="55"/>
      <c r="C499" s="58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9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</row>
    <row r="500" spans="1:56" ht="15.75">
      <c r="A500" s="55"/>
      <c r="B500" s="55"/>
      <c r="C500" s="58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9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</row>
    <row r="501" spans="1:56" ht="15.75">
      <c r="A501" s="55"/>
      <c r="B501" s="55"/>
      <c r="C501" s="58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9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</row>
    <row r="502" spans="1:56" ht="15.75">
      <c r="A502" s="55"/>
      <c r="B502" s="55"/>
      <c r="C502" s="58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9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</row>
    <row r="503" spans="1:56" ht="15.75">
      <c r="A503" s="55"/>
      <c r="B503" s="55"/>
      <c r="C503" s="58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9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</row>
    <row r="504" spans="1:56" ht="15.75">
      <c r="A504" s="55"/>
      <c r="B504" s="55"/>
      <c r="C504" s="58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9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</row>
    <row r="505" spans="1:56" ht="15.75">
      <c r="A505" s="55"/>
      <c r="B505" s="55"/>
      <c r="C505" s="58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9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</row>
    <row r="506" spans="1:56" ht="15.75">
      <c r="A506" s="55"/>
      <c r="B506" s="55"/>
      <c r="C506" s="58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9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</row>
    <row r="507" spans="1:56" ht="15.75">
      <c r="A507" s="55"/>
      <c r="B507" s="55"/>
      <c r="C507" s="58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9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</row>
    <row r="508" spans="1:56" ht="15.75">
      <c r="A508" s="55"/>
      <c r="B508" s="55"/>
      <c r="C508" s="5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9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</row>
    <row r="509" spans="1:56" ht="15.75">
      <c r="A509" s="55"/>
      <c r="B509" s="55"/>
      <c r="C509" s="58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9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</row>
    <row r="510" spans="1:56" ht="15.75">
      <c r="A510" s="55"/>
      <c r="B510" s="55"/>
      <c r="C510" s="58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9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</row>
    <row r="511" spans="1:56" ht="15.75">
      <c r="A511" s="55"/>
      <c r="B511" s="55"/>
      <c r="C511" s="58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9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</row>
    <row r="512" spans="1:56" ht="15.75">
      <c r="A512" s="55"/>
      <c r="B512" s="55"/>
      <c r="C512" s="58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9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</row>
    <row r="513" spans="1:56" ht="15.75">
      <c r="A513" s="55"/>
      <c r="B513" s="55"/>
      <c r="C513" s="58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9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</row>
    <row r="514" spans="1:56" ht="15.75">
      <c r="A514" s="55"/>
      <c r="B514" s="55"/>
      <c r="C514" s="58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9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</row>
    <row r="515" spans="1:56" ht="15.75">
      <c r="A515" s="55"/>
      <c r="B515" s="55"/>
      <c r="C515" s="58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9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</row>
    <row r="516" spans="1:56" ht="15.75">
      <c r="A516" s="55"/>
      <c r="B516" s="55"/>
      <c r="C516" s="58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9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</row>
    <row r="517" spans="1:56" ht="15.75">
      <c r="A517" s="55"/>
      <c r="B517" s="55"/>
      <c r="C517" s="58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9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</row>
    <row r="518" spans="1:56" ht="15.75">
      <c r="A518" s="55"/>
      <c r="B518" s="55"/>
      <c r="C518" s="58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9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</row>
    <row r="519" spans="1:56" ht="15.75">
      <c r="A519" s="55"/>
      <c r="B519" s="55"/>
      <c r="C519" s="58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9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</row>
    <row r="520" spans="1:56" ht="15.75">
      <c r="A520" s="55"/>
      <c r="B520" s="55"/>
      <c r="C520" s="58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9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</row>
    <row r="521" spans="1:56" ht="15.75">
      <c r="A521" s="55"/>
      <c r="B521" s="55"/>
      <c r="C521" s="58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9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</row>
    <row r="522" spans="1:56" ht="15.75">
      <c r="A522" s="55"/>
      <c r="B522" s="55"/>
      <c r="C522" s="58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9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</row>
    <row r="523" spans="1:56" ht="15.75">
      <c r="A523" s="55"/>
      <c r="B523" s="55"/>
      <c r="C523" s="58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9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</row>
    <row r="524" spans="1:56" ht="15.75">
      <c r="A524" s="55"/>
      <c r="B524" s="55"/>
      <c r="C524" s="58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9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</row>
    <row r="525" spans="1:56" ht="15.75">
      <c r="A525" s="55"/>
      <c r="B525" s="55"/>
      <c r="C525" s="58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9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</row>
    <row r="526" spans="1:56" ht="15.75">
      <c r="A526" s="55"/>
      <c r="B526" s="55"/>
      <c r="C526" s="58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9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</row>
    <row r="527" spans="1:56" ht="15.75">
      <c r="A527" s="55"/>
      <c r="B527" s="55"/>
      <c r="C527" s="58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9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</row>
    <row r="528" spans="1:56" ht="15.75">
      <c r="A528" s="55"/>
      <c r="B528" s="55"/>
      <c r="C528" s="58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9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</row>
    <row r="529" spans="1:56" ht="15.75">
      <c r="A529" s="55"/>
      <c r="B529" s="55"/>
      <c r="C529" s="58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9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</row>
    <row r="530" spans="1:56" ht="15.75">
      <c r="A530" s="55"/>
      <c r="B530" s="55"/>
      <c r="C530" s="58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9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</row>
    <row r="531" spans="1:56" ht="15.75">
      <c r="A531" s="55"/>
      <c r="B531" s="55"/>
      <c r="C531" s="58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9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</row>
    <row r="532" spans="1:56" ht="15.75">
      <c r="A532" s="55"/>
      <c r="B532" s="55"/>
      <c r="C532" s="58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9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</row>
    <row r="533" spans="1:56" ht="15.75">
      <c r="A533" s="55"/>
      <c r="B533" s="55"/>
      <c r="C533" s="58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9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</row>
    <row r="534" spans="1:56" ht="15.75">
      <c r="A534" s="55"/>
      <c r="B534" s="55"/>
      <c r="C534" s="58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9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</row>
    <row r="535" spans="1:56" ht="15.75">
      <c r="A535" s="55"/>
      <c r="B535" s="55"/>
      <c r="C535" s="58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9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</row>
    <row r="536" spans="1:56" ht="15.75">
      <c r="A536" s="55"/>
      <c r="B536" s="55"/>
      <c r="C536" s="58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9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</row>
    <row r="537" spans="1:56" ht="15.75">
      <c r="A537" s="55"/>
      <c r="B537" s="55"/>
      <c r="C537" s="58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9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</row>
    <row r="538" spans="1:56" ht="15.75">
      <c r="A538" s="55"/>
      <c r="B538" s="55"/>
      <c r="C538" s="58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9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</row>
    <row r="539" spans="1:56" ht="15.75">
      <c r="A539" s="55"/>
      <c r="B539" s="55"/>
      <c r="C539" s="58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9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</row>
    <row r="540" spans="1:56" ht="15.75">
      <c r="A540" s="55"/>
      <c r="B540" s="55"/>
      <c r="C540" s="58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9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</row>
    <row r="541" spans="1:56" ht="15.75">
      <c r="A541" s="55"/>
      <c r="B541" s="55"/>
      <c r="C541" s="58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9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</row>
    <row r="542" spans="1:56" ht="15.75">
      <c r="A542" s="55"/>
      <c r="B542" s="55"/>
      <c r="C542" s="58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9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</row>
    <row r="543" spans="1:56" ht="15.75">
      <c r="A543" s="55"/>
      <c r="B543" s="55"/>
      <c r="C543" s="58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9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</row>
    <row r="544" spans="1:56" ht="15.75">
      <c r="A544" s="55"/>
      <c r="B544" s="55"/>
      <c r="C544" s="58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9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</row>
    <row r="545" spans="1:56" ht="15.75">
      <c r="A545" s="55"/>
      <c r="B545" s="55"/>
      <c r="C545" s="58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9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</row>
    <row r="546" spans="1:56" ht="15.75">
      <c r="A546" s="55"/>
      <c r="B546" s="55"/>
      <c r="C546" s="58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9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</row>
    <row r="547" spans="1:56" ht="15.75">
      <c r="A547" s="55"/>
      <c r="B547" s="55"/>
      <c r="C547" s="58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9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</row>
    <row r="548" spans="1:56" ht="15.75">
      <c r="A548" s="55"/>
      <c r="B548" s="55"/>
      <c r="C548" s="58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9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</row>
    <row r="549" spans="1:56" ht="15.75">
      <c r="A549" s="55"/>
      <c r="B549" s="55"/>
      <c r="C549" s="58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9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</row>
    <row r="550" spans="1:56" ht="15.75">
      <c r="A550" s="55"/>
      <c r="B550" s="55"/>
      <c r="C550" s="58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9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</row>
    <row r="551" spans="1:56" ht="15.75">
      <c r="A551" s="55"/>
      <c r="B551" s="55"/>
      <c r="C551" s="58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9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</row>
    <row r="552" spans="1:56" ht="15.75">
      <c r="A552" s="55"/>
      <c r="B552" s="55"/>
      <c r="C552" s="58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9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</row>
    <row r="553" spans="1:56" ht="15.75">
      <c r="A553" s="55"/>
      <c r="B553" s="55"/>
      <c r="C553" s="58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9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</row>
    <row r="554" spans="1:56" ht="15.75">
      <c r="A554" s="55"/>
      <c r="B554" s="55"/>
      <c r="C554" s="58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9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</row>
    <row r="555" spans="1:56" ht="15.75">
      <c r="A555" s="55"/>
      <c r="B555" s="55"/>
      <c r="C555" s="58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9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</row>
    <row r="556" spans="1:56" ht="15.75">
      <c r="A556" s="55"/>
      <c r="B556" s="55"/>
      <c r="C556" s="58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9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</row>
    <row r="557" spans="1:56" ht="15.75">
      <c r="A557" s="55"/>
      <c r="B557" s="55"/>
      <c r="C557" s="58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9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</row>
    <row r="558" spans="1:56" ht="15.75">
      <c r="A558" s="55"/>
      <c r="B558" s="55"/>
      <c r="C558" s="58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9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</row>
    <row r="559" spans="1:56" ht="15.75">
      <c r="A559" s="55"/>
      <c r="B559" s="55"/>
      <c r="C559" s="58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9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</row>
    <row r="560" spans="1:56" ht="15.75">
      <c r="A560" s="55"/>
      <c r="B560" s="55"/>
      <c r="C560" s="58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9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</row>
    <row r="561" spans="1:56" ht="15.75">
      <c r="A561" s="55"/>
      <c r="B561" s="55"/>
      <c r="C561" s="58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9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</row>
    <row r="562" spans="1:56" ht="15.75">
      <c r="A562" s="55"/>
      <c r="B562" s="55"/>
      <c r="C562" s="58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9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</row>
    <row r="563" spans="1:56" ht="15.75">
      <c r="A563" s="55"/>
      <c r="B563" s="55"/>
      <c r="C563" s="58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9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</row>
    <row r="564" spans="1:56" ht="15.75">
      <c r="A564" s="55"/>
      <c r="B564" s="55"/>
      <c r="C564" s="58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9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</row>
    <row r="565" spans="1:56" ht="15.75">
      <c r="A565" s="55"/>
      <c r="B565" s="55"/>
      <c r="C565" s="58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9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</row>
    <row r="566" spans="1:56" ht="15.75">
      <c r="A566" s="55"/>
      <c r="B566" s="55"/>
      <c r="C566" s="58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9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</row>
    <row r="567" spans="1:56" ht="15.75">
      <c r="A567" s="55"/>
      <c r="B567" s="55"/>
      <c r="C567" s="58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9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</row>
    <row r="568" spans="1:56" ht="15.75">
      <c r="A568" s="55"/>
      <c r="B568" s="55"/>
      <c r="C568" s="58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9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</row>
    <row r="569" spans="1:56" ht="15.75">
      <c r="A569" s="55"/>
      <c r="B569" s="55"/>
      <c r="C569" s="58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9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</row>
    <row r="570" spans="1:56" ht="15.75">
      <c r="A570" s="55"/>
      <c r="B570" s="55"/>
      <c r="C570" s="58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9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</row>
    <row r="571" spans="1:56" ht="15.75">
      <c r="A571" s="55"/>
      <c r="B571" s="55"/>
      <c r="C571" s="58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9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</row>
    <row r="572" spans="1:56" ht="15.75">
      <c r="A572" s="55"/>
      <c r="B572" s="55"/>
      <c r="C572" s="58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9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</row>
    <row r="573" spans="1:56" ht="15.75">
      <c r="A573" s="55"/>
      <c r="B573" s="55"/>
      <c r="C573" s="58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9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</row>
    <row r="574" spans="1:56" ht="15.75">
      <c r="A574" s="55"/>
      <c r="B574" s="55"/>
      <c r="C574" s="58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9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</row>
    <row r="575" spans="1:56" ht="15.75">
      <c r="A575" s="55"/>
      <c r="B575" s="55"/>
      <c r="C575" s="58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9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</row>
    <row r="576" spans="1:56" ht="15.75">
      <c r="A576" s="55"/>
      <c r="B576" s="55"/>
      <c r="C576" s="58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9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</row>
    <row r="577" spans="1:56" ht="15.75">
      <c r="A577" s="55"/>
      <c r="B577" s="55"/>
      <c r="C577" s="58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9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</row>
    <row r="578" spans="1:56" ht="15.75">
      <c r="A578" s="55"/>
      <c r="B578" s="55"/>
      <c r="C578" s="58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9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</row>
    <row r="579" spans="1:56" ht="15.75">
      <c r="A579" s="55"/>
      <c r="B579" s="55"/>
      <c r="C579" s="58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9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</row>
    <row r="580" spans="1:56" ht="15.75">
      <c r="A580" s="55"/>
      <c r="B580" s="55"/>
      <c r="C580" s="58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9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</row>
    <row r="581" spans="1:56" ht="15.75">
      <c r="A581" s="55"/>
      <c r="B581" s="55"/>
      <c r="C581" s="58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9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</row>
    <row r="582" spans="1:56" ht="15.75">
      <c r="A582" s="55"/>
      <c r="B582" s="55"/>
      <c r="C582" s="58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9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</row>
    <row r="583" spans="1:56" ht="15.75">
      <c r="A583" s="55"/>
      <c r="B583" s="55"/>
      <c r="C583" s="58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9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</row>
    <row r="584" spans="1:56" ht="15.75">
      <c r="A584" s="55"/>
      <c r="B584" s="55"/>
      <c r="C584" s="58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9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</row>
    <row r="585" spans="1:56" ht="15.75">
      <c r="A585" s="55"/>
      <c r="B585" s="55"/>
      <c r="C585" s="58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9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</row>
    <row r="586" spans="1:56" ht="15.75">
      <c r="A586" s="55"/>
      <c r="B586" s="55"/>
      <c r="C586" s="58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9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</row>
    <row r="587" spans="1:56" ht="15.75">
      <c r="A587" s="55"/>
      <c r="B587" s="55"/>
      <c r="C587" s="58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9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</row>
    <row r="588" spans="1:56" ht="15.75">
      <c r="A588" s="55"/>
      <c r="B588" s="55"/>
      <c r="C588" s="58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9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</row>
    <row r="589" spans="1:56" ht="15.75">
      <c r="A589" s="55"/>
      <c r="B589" s="55"/>
      <c r="C589" s="58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9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</row>
    <row r="590" spans="1:56" ht="15.75">
      <c r="A590" s="55"/>
      <c r="B590" s="55"/>
      <c r="C590" s="58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9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</row>
    <row r="591" spans="1:56" ht="15.75">
      <c r="A591" s="55"/>
      <c r="B591" s="55"/>
      <c r="C591" s="58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9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</row>
    <row r="592" spans="1:56" ht="15.75">
      <c r="A592" s="55"/>
      <c r="B592" s="55"/>
      <c r="C592" s="58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9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</row>
    <row r="593" spans="1:56" ht="15.75">
      <c r="A593" s="55"/>
      <c r="B593" s="55"/>
      <c r="C593" s="58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9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</row>
    <row r="594" spans="1:56" ht="15.75">
      <c r="A594" s="55"/>
      <c r="B594" s="55"/>
      <c r="C594" s="58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9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</row>
    <row r="595" spans="1:56" ht="15.75">
      <c r="A595" s="55"/>
      <c r="B595" s="55"/>
      <c r="C595" s="58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9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</row>
    <row r="596" spans="1:56" ht="15.75">
      <c r="A596" s="55"/>
      <c r="B596" s="55"/>
      <c r="C596" s="58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9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</row>
    <row r="597" spans="1:56" ht="15.75">
      <c r="A597" s="55"/>
      <c r="B597" s="55"/>
      <c r="C597" s="58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9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</row>
    <row r="598" spans="1:56" ht="15.75">
      <c r="A598" s="55"/>
      <c r="B598" s="55"/>
      <c r="C598" s="58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9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</row>
    <row r="599" spans="1:56" ht="15.75">
      <c r="A599" s="55"/>
      <c r="B599" s="55"/>
      <c r="C599" s="58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9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</row>
    <row r="600" spans="1:56" ht="15.75">
      <c r="A600" s="55"/>
      <c r="B600" s="55"/>
      <c r="C600" s="58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9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</row>
    <row r="601" spans="1:56" ht="15.75">
      <c r="A601" s="55"/>
      <c r="B601" s="55"/>
      <c r="C601" s="58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9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</row>
    <row r="602" spans="1:56" ht="15.75">
      <c r="A602" s="55"/>
      <c r="B602" s="55"/>
      <c r="C602" s="58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9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</row>
    <row r="603" spans="1:56" ht="15.75">
      <c r="A603" s="55"/>
      <c r="B603" s="55"/>
      <c r="C603" s="58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9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</row>
    <row r="604" spans="1:56" ht="15.75">
      <c r="A604" s="55"/>
      <c r="B604" s="55"/>
      <c r="C604" s="58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9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</row>
    <row r="605" spans="1:56" ht="15.75">
      <c r="A605" s="55"/>
      <c r="B605" s="55"/>
      <c r="C605" s="58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9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</row>
    <row r="606" spans="1:56" ht="15.75">
      <c r="A606" s="55"/>
      <c r="B606" s="55"/>
      <c r="C606" s="58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9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</row>
    <row r="607" spans="1:56" ht="15.75">
      <c r="A607" s="55"/>
      <c r="B607" s="55"/>
      <c r="C607" s="58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9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</row>
    <row r="608" spans="1:56" ht="15.75">
      <c r="A608" s="55"/>
      <c r="B608" s="55"/>
      <c r="C608" s="58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9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</row>
    <row r="609" spans="1:56" ht="15.75">
      <c r="A609" s="55"/>
      <c r="B609" s="55"/>
      <c r="C609" s="58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9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</row>
    <row r="610" spans="1:56" ht="15.75">
      <c r="A610" s="55"/>
      <c r="B610" s="55"/>
      <c r="C610" s="58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9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</row>
    <row r="611" spans="1:56" ht="15.75">
      <c r="A611" s="55"/>
      <c r="B611" s="55"/>
      <c r="C611" s="58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9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</row>
    <row r="612" spans="1:56" ht="15.75">
      <c r="A612" s="55"/>
      <c r="B612" s="55"/>
      <c r="C612" s="58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9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</row>
    <row r="613" spans="1:56" ht="15.75">
      <c r="A613" s="55"/>
      <c r="B613" s="55"/>
      <c r="C613" s="58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9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</row>
    <row r="614" spans="1:56" ht="15.75">
      <c r="A614" s="55"/>
      <c r="B614" s="55"/>
      <c r="C614" s="58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9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</row>
    <row r="615" spans="1:56" ht="15.75">
      <c r="A615" s="55"/>
      <c r="B615" s="55"/>
      <c r="C615" s="58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9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</row>
    <row r="616" spans="1:56" ht="15.75">
      <c r="A616" s="55"/>
      <c r="B616" s="55"/>
      <c r="C616" s="58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9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</row>
    <row r="617" spans="1:56" ht="15.75">
      <c r="A617" s="55"/>
      <c r="B617" s="55"/>
      <c r="C617" s="58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9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</row>
    <row r="618" spans="1:56" ht="15.75">
      <c r="A618" s="55"/>
      <c r="B618" s="55"/>
      <c r="C618" s="58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9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</row>
    <row r="619" spans="1:56" ht="15.75">
      <c r="A619" s="55"/>
      <c r="B619" s="55"/>
      <c r="C619" s="58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9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</row>
    <row r="620" spans="1:56" ht="15.75">
      <c r="A620" s="55"/>
      <c r="B620" s="55"/>
      <c r="C620" s="58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9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</row>
    <row r="621" spans="1:56" ht="15.75">
      <c r="A621" s="55"/>
      <c r="B621" s="55"/>
      <c r="C621" s="58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9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</row>
    <row r="622" spans="1:56" ht="15.75">
      <c r="A622" s="55"/>
      <c r="B622" s="55"/>
      <c r="C622" s="58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9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</row>
    <row r="623" spans="1:56" ht="15.75">
      <c r="A623" s="55"/>
      <c r="B623" s="55"/>
      <c r="C623" s="58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9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</row>
    <row r="624" spans="1:56" ht="15.75">
      <c r="A624" s="55"/>
      <c r="B624" s="55"/>
      <c r="C624" s="58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9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</row>
    <row r="625" spans="1:56" ht="15.75">
      <c r="A625" s="55"/>
      <c r="B625" s="55"/>
      <c r="C625" s="58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9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</row>
    <row r="626" spans="1:56" ht="15.75">
      <c r="A626" s="55"/>
      <c r="B626" s="55"/>
      <c r="C626" s="58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9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</row>
    <row r="627" spans="1:56" ht="15.75">
      <c r="A627" s="55"/>
      <c r="B627" s="55"/>
      <c r="C627" s="58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9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</row>
    <row r="628" spans="1:56" ht="15.75">
      <c r="A628" s="55"/>
      <c r="B628" s="55"/>
      <c r="C628" s="58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9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</row>
    <row r="629" spans="1:56" ht="15.75">
      <c r="A629" s="55"/>
      <c r="B629" s="55"/>
      <c r="C629" s="58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9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</row>
    <row r="630" spans="1:56" ht="15.75">
      <c r="A630" s="55"/>
      <c r="B630" s="55"/>
      <c r="C630" s="58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9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</row>
    <row r="631" spans="1:56" ht="15.75">
      <c r="A631" s="55"/>
      <c r="B631" s="55"/>
      <c r="C631" s="58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9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</row>
    <row r="632" spans="1:56" ht="15.75">
      <c r="A632" s="55"/>
      <c r="B632" s="55"/>
      <c r="C632" s="58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9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</row>
    <row r="633" spans="1:56" ht="15.75">
      <c r="A633" s="55"/>
      <c r="B633" s="55"/>
      <c r="C633" s="58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9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</row>
    <row r="634" spans="1:56" ht="15.75">
      <c r="A634" s="55"/>
      <c r="B634" s="55"/>
      <c r="C634" s="58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9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</row>
    <row r="635" spans="1:56" ht="15.75">
      <c r="A635" s="55"/>
      <c r="B635" s="55"/>
      <c r="C635" s="58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9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</row>
    <row r="636" spans="1:56" ht="15.75">
      <c r="A636" s="55"/>
      <c r="B636" s="55"/>
      <c r="C636" s="58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9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</row>
    <row r="637" spans="1:56" ht="15.75">
      <c r="A637" s="55"/>
      <c r="B637" s="55"/>
      <c r="C637" s="58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9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</row>
    <row r="638" spans="1:56" ht="15.75">
      <c r="A638" s="55"/>
      <c r="B638" s="55"/>
      <c r="C638" s="58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9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</row>
    <row r="639" spans="1:56" ht="15.75">
      <c r="A639" s="55"/>
      <c r="B639" s="55"/>
      <c r="C639" s="58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9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</row>
    <row r="640" spans="1:56" ht="15.75">
      <c r="A640" s="55"/>
      <c r="B640" s="55"/>
      <c r="C640" s="58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9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</row>
    <row r="641" spans="1:56" ht="15.75">
      <c r="A641" s="55"/>
      <c r="B641" s="55"/>
      <c r="C641" s="58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9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</row>
    <row r="642" spans="1:56" ht="15.75">
      <c r="A642" s="55"/>
      <c r="B642" s="55"/>
      <c r="C642" s="58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9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</row>
    <row r="643" spans="1:56" ht="15.75">
      <c r="A643" s="55"/>
      <c r="B643" s="55"/>
      <c r="C643" s="58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9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</row>
    <row r="644" spans="1:56" ht="15.75">
      <c r="A644" s="55"/>
      <c r="B644" s="55"/>
      <c r="C644" s="58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9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</row>
    <row r="645" spans="1:56" ht="15.75">
      <c r="A645" s="55"/>
      <c r="B645" s="55"/>
      <c r="C645" s="58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9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</row>
    <row r="646" spans="1:56" ht="15.75">
      <c r="A646" s="55"/>
      <c r="B646" s="55"/>
      <c r="C646" s="58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9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</row>
    <row r="647" spans="1:56" ht="15.75">
      <c r="A647" s="55"/>
      <c r="B647" s="55"/>
      <c r="C647" s="58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9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</row>
    <row r="648" spans="1:56" ht="15.75">
      <c r="A648" s="55"/>
      <c r="B648" s="55"/>
      <c r="C648" s="58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9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</row>
    <row r="649" spans="1:56" ht="15.75">
      <c r="A649" s="55"/>
      <c r="B649" s="55"/>
      <c r="C649" s="58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9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</row>
    <row r="650" spans="1:56" ht="15.75">
      <c r="A650" s="55"/>
      <c r="B650" s="55"/>
      <c r="C650" s="58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9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</row>
    <row r="651" spans="1:56" ht="15.75">
      <c r="A651" s="55"/>
      <c r="B651" s="55"/>
      <c r="C651" s="58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9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</row>
    <row r="652" spans="1:56" ht="15.75">
      <c r="A652" s="55"/>
      <c r="B652" s="55"/>
      <c r="C652" s="58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9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</row>
    <row r="653" spans="1:56" ht="15.75">
      <c r="A653" s="55"/>
      <c r="B653" s="55"/>
      <c r="C653" s="58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9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</row>
    <row r="654" spans="1:56" ht="15.75">
      <c r="A654" s="55"/>
      <c r="B654" s="55"/>
      <c r="C654" s="58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9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</row>
    <row r="655" spans="1:56" ht="15.75">
      <c r="A655" s="55"/>
      <c r="B655" s="55"/>
      <c r="C655" s="58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9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</row>
    <row r="656" spans="1:56" ht="15.75">
      <c r="A656" s="55"/>
      <c r="B656" s="55"/>
      <c r="C656" s="58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9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</row>
    <row r="657" spans="1:56" ht="15.75">
      <c r="A657" s="55"/>
      <c r="B657" s="55"/>
      <c r="C657" s="58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9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</row>
    <row r="658" spans="1:56" ht="15.75">
      <c r="A658" s="55"/>
      <c r="B658" s="55"/>
      <c r="C658" s="58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9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</row>
    <row r="659" spans="1:56" ht="15.75">
      <c r="A659" s="55"/>
      <c r="B659" s="55"/>
      <c r="C659" s="58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9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</row>
    <row r="660" spans="1:56" ht="15.75">
      <c r="A660" s="55"/>
      <c r="B660" s="55"/>
      <c r="C660" s="58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9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</row>
    <row r="661" spans="1:56" ht="15.75">
      <c r="A661" s="55"/>
      <c r="B661" s="55"/>
      <c r="C661" s="58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9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</row>
    <row r="662" spans="1:56" ht="15.75">
      <c r="A662" s="55"/>
      <c r="B662" s="55"/>
      <c r="C662" s="58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9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</row>
    <row r="663" spans="1:56" ht="15.75">
      <c r="A663" s="55"/>
      <c r="B663" s="55"/>
      <c r="C663" s="58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9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</row>
    <row r="664" spans="1:56" ht="15.75">
      <c r="A664" s="55"/>
      <c r="B664" s="55"/>
      <c r="C664" s="58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9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</row>
    <row r="665" spans="1:56" ht="15.75">
      <c r="A665" s="55"/>
      <c r="B665" s="55"/>
      <c r="C665" s="58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9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</row>
    <row r="666" spans="1:56" ht="15.75">
      <c r="A666" s="55"/>
      <c r="B666" s="55"/>
      <c r="C666" s="58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9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</row>
    <row r="667" spans="1:56" ht="15.75">
      <c r="A667" s="55"/>
      <c r="B667" s="55"/>
      <c r="C667" s="58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9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</row>
    <row r="668" spans="1:56" ht="15.75">
      <c r="A668" s="55"/>
      <c r="B668" s="55"/>
      <c r="C668" s="58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9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</row>
    <row r="669" spans="1:56" ht="15.75">
      <c r="A669" s="55"/>
      <c r="B669" s="55"/>
      <c r="C669" s="58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9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</row>
    <row r="670" spans="1:56" ht="15.75">
      <c r="A670" s="55"/>
      <c r="B670" s="55"/>
      <c r="C670" s="58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9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</row>
    <row r="671" spans="1:56" ht="15.75">
      <c r="A671" s="55"/>
      <c r="B671" s="55"/>
      <c r="C671" s="58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9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</row>
    <row r="672" spans="1:56" ht="15.75">
      <c r="A672" s="55"/>
      <c r="B672" s="55"/>
      <c r="C672" s="58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9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</row>
    <row r="673" spans="1:56" ht="15.75">
      <c r="A673" s="55"/>
      <c r="B673" s="55"/>
      <c r="C673" s="58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9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</row>
    <row r="674" spans="1:56" ht="15.75">
      <c r="A674" s="55"/>
      <c r="B674" s="55"/>
      <c r="C674" s="58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9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</row>
    <row r="675" spans="1:56" ht="15.75">
      <c r="A675" s="55"/>
      <c r="B675" s="55"/>
      <c r="C675" s="58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9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</row>
    <row r="676" spans="1:56" ht="15.75">
      <c r="A676" s="55"/>
      <c r="B676" s="55"/>
      <c r="C676" s="58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9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</row>
    <row r="677" spans="1:56" ht="15.75">
      <c r="A677" s="55"/>
      <c r="B677" s="55"/>
      <c r="C677" s="58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9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</row>
    <row r="678" spans="1:56" ht="15.75">
      <c r="A678" s="55"/>
      <c r="B678" s="55"/>
      <c r="C678" s="58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9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</row>
    <row r="679" spans="1:56" ht="15.75">
      <c r="A679" s="55"/>
      <c r="B679" s="55"/>
      <c r="C679" s="58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9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</row>
    <row r="680" spans="1:56" ht="15.75">
      <c r="A680" s="55"/>
      <c r="B680" s="55"/>
      <c r="C680" s="58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9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</row>
    <row r="681" spans="1:56" ht="15.75">
      <c r="A681" s="55"/>
      <c r="B681" s="55"/>
      <c r="C681" s="58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9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</row>
    <row r="682" spans="1:56" ht="15.75">
      <c r="A682" s="55"/>
      <c r="B682" s="55"/>
      <c r="C682" s="58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9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</row>
    <row r="683" spans="1:56" ht="15.75">
      <c r="A683" s="55"/>
      <c r="B683" s="55"/>
      <c r="C683" s="58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9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</row>
    <row r="684" spans="1:56" ht="15.75">
      <c r="A684" s="55"/>
      <c r="B684" s="55"/>
      <c r="C684" s="58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9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</row>
    <row r="685" spans="1:56" ht="15.75">
      <c r="A685" s="55"/>
      <c r="B685" s="55"/>
      <c r="C685" s="58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9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</row>
  </sheetData>
  <sheetProtection/>
  <mergeCells count="44">
    <mergeCell ref="D11:D12"/>
    <mergeCell ref="B23:B24"/>
    <mergeCell ref="B9:B10"/>
    <mergeCell ref="C9:C10"/>
    <mergeCell ref="B11:B12"/>
    <mergeCell ref="B17:B18"/>
    <mergeCell ref="AB2:AD2"/>
    <mergeCell ref="AJ2:AL2"/>
    <mergeCell ref="AF2:AH2"/>
    <mergeCell ref="E3:BD3"/>
    <mergeCell ref="E5:BD5"/>
    <mergeCell ref="AW2:AZ2"/>
    <mergeCell ref="BB2:BD2"/>
    <mergeCell ref="J2:M2"/>
    <mergeCell ref="A2:A6"/>
    <mergeCell ref="B2:B6"/>
    <mergeCell ref="C2:C6"/>
    <mergeCell ref="D2:D6"/>
    <mergeCell ref="E1:BE1"/>
    <mergeCell ref="D9:D10"/>
    <mergeCell ref="F2:H2"/>
    <mergeCell ref="O2:Q2"/>
    <mergeCell ref="Y2:Z2"/>
    <mergeCell ref="S2:U2"/>
    <mergeCell ref="B27:B28"/>
    <mergeCell ref="C27:C28"/>
    <mergeCell ref="D27:D28"/>
    <mergeCell ref="AK35:AL35"/>
    <mergeCell ref="B7:B8"/>
    <mergeCell ref="C7:C8"/>
    <mergeCell ref="D7:D8"/>
    <mergeCell ref="C23:C24"/>
    <mergeCell ref="C11:C12"/>
    <mergeCell ref="C17:C18"/>
    <mergeCell ref="AL23:AL24"/>
    <mergeCell ref="AK13:AL14"/>
    <mergeCell ref="D15:D16"/>
    <mergeCell ref="B19:B20"/>
    <mergeCell ref="C19:C20"/>
    <mergeCell ref="D19:D20"/>
    <mergeCell ref="B13:B14"/>
    <mergeCell ref="B15:B16"/>
    <mergeCell ref="C15:C16"/>
    <mergeCell ref="C13:C14"/>
  </mergeCells>
  <printOptions/>
  <pageMargins left="0.7" right="0.7" top="0.75" bottom="0.75" header="0.3" footer="0.3"/>
  <pageSetup horizontalDpi="600" verticalDpi="600" orientation="landscape" paperSize="9" scale="7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2017-08-12T05:46:48Z</cp:lastPrinted>
  <dcterms:created xsi:type="dcterms:W3CDTF">2006-09-28T05:33:49Z</dcterms:created>
  <dcterms:modified xsi:type="dcterms:W3CDTF">2017-08-29T11:45:37Z</dcterms:modified>
  <cp:category/>
  <cp:version/>
  <cp:contentType/>
  <cp:contentStatus/>
</cp:coreProperties>
</file>